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zin\Documents\in_koyakeblog\koyakeツールズ\"/>
    </mc:Choice>
  </mc:AlternateContent>
  <bookViews>
    <workbookView xWindow="-120" yWindow="-120" windowWidth="19440" windowHeight="14880"/>
  </bookViews>
  <sheets>
    <sheet name="はじめに" sheetId="5" r:id="rId1"/>
    <sheet name="ABC分析" sheetId="1" r:id="rId2"/>
    <sheet name="ABC分析 (サンプル)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1" l="1"/>
  <c r="K30" i="3"/>
  <c r="G30" i="3"/>
  <c r="E30" i="3"/>
  <c r="H30" i="3" s="1"/>
  <c r="K29" i="3"/>
  <c r="I29" i="3"/>
  <c r="H29" i="3"/>
  <c r="G29" i="3"/>
  <c r="J29" i="3" s="1"/>
  <c r="F29" i="3"/>
  <c r="E29" i="3"/>
  <c r="K28" i="3"/>
  <c r="G28" i="3"/>
  <c r="E28" i="3"/>
  <c r="F28" i="3" s="1"/>
  <c r="I28" i="3" s="1"/>
  <c r="K27" i="3"/>
  <c r="H27" i="3"/>
  <c r="G27" i="3"/>
  <c r="E27" i="3"/>
  <c r="F27" i="3" s="1"/>
  <c r="I27" i="3" s="1"/>
  <c r="J27" i="3" s="1"/>
  <c r="K26" i="3"/>
  <c r="G26" i="3"/>
  <c r="E26" i="3"/>
  <c r="H26" i="3" s="1"/>
  <c r="K25" i="3"/>
  <c r="G25" i="3"/>
  <c r="E25" i="3"/>
  <c r="H25" i="3" s="1"/>
  <c r="K24" i="3"/>
  <c r="H24" i="3"/>
  <c r="G24" i="3"/>
  <c r="F24" i="3"/>
  <c r="I24" i="3" s="1"/>
  <c r="E24" i="3"/>
  <c r="K23" i="3"/>
  <c r="G23" i="3"/>
  <c r="E23" i="3"/>
  <c r="F23" i="3" s="1"/>
  <c r="I23" i="3" s="1"/>
  <c r="K22" i="3"/>
  <c r="G22" i="3"/>
  <c r="F22" i="3"/>
  <c r="E22" i="3"/>
  <c r="K21" i="3"/>
  <c r="G21" i="3"/>
  <c r="E21" i="3"/>
  <c r="H21" i="3" s="1"/>
  <c r="K20" i="3"/>
  <c r="G20" i="3"/>
  <c r="F20" i="3"/>
  <c r="E20" i="3"/>
  <c r="H20" i="3" s="1"/>
  <c r="K19" i="3"/>
  <c r="G19" i="3"/>
  <c r="E19" i="3"/>
  <c r="H19" i="3" s="1"/>
  <c r="K18" i="3"/>
  <c r="G18" i="3"/>
  <c r="E18" i="3"/>
  <c r="H18" i="3" s="1"/>
  <c r="K17" i="3"/>
  <c r="G17" i="3"/>
  <c r="F17" i="3"/>
  <c r="E17" i="3"/>
  <c r="K16" i="3"/>
  <c r="G16" i="3"/>
  <c r="E16" i="3"/>
  <c r="F16" i="3" s="1"/>
  <c r="K15" i="3"/>
  <c r="G15" i="3"/>
  <c r="E15" i="3"/>
  <c r="F15" i="3" s="1"/>
  <c r="K14" i="3"/>
  <c r="G14" i="3"/>
  <c r="E14" i="3"/>
  <c r="H14" i="3" s="1"/>
  <c r="K13" i="3"/>
  <c r="G13" i="3"/>
  <c r="E13" i="3"/>
  <c r="H13" i="3" s="1"/>
  <c r="K12" i="3"/>
  <c r="G12" i="3"/>
  <c r="F12" i="3"/>
  <c r="E12" i="3"/>
  <c r="H12" i="3" s="1"/>
  <c r="K11" i="3"/>
  <c r="G11" i="3"/>
  <c r="E11" i="3"/>
  <c r="H11" i="3" s="1"/>
  <c r="K10" i="3"/>
  <c r="H10" i="3"/>
  <c r="G10" i="3"/>
  <c r="E10" i="3"/>
  <c r="F10" i="3" s="1"/>
  <c r="K9" i="3"/>
  <c r="G9" i="3"/>
  <c r="E9" i="3"/>
  <c r="H9" i="3" s="1"/>
  <c r="K8" i="3"/>
  <c r="G8" i="3"/>
  <c r="F8" i="3"/>
  <c r="E8" i="3"/>
  <c r="H8" i="3" s="1"/>
  <c r="K7" i="3"/>
  <c r="G7" i="3"/>
  <c r="E7" i="3"/>
  <c r="H15" i="3" s="1"/>
  <c r="K6" i="3"/>
  <c r="G6" i="3"/>
  <c r="E6" i="3"/>
  <c r="H6" i="3" s="1"/>
  <c r="K5" i="3"/>
  <c r="G5" i="3"/>
  <c r="F5" i="3"/>
  <c r="E5" i="3"/>
  <c r="K4" i="3"/>
  <c r="G4" i="3"/>
  <c r="E4" i="3"/>
  <c r="F4" i="3" s="1"/>
  <c r="K3" i="3"/>
  <c r="G3" i="3"/>
  <c r="E3" i="3"/>
  <c r="F3" i="3" s="1"/>
  <c r="D1" i="3"/>
  <c r="C1" i="3"/>
  <c r="D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E3" i="1"/>
  <c r="E4" i="1"/>
  <c r="E13" i="1"/>
  <c r="E5" i="1"/>
  <c r="E10" i="1"/>
  <c r="E11" i="1"/>
  <c r="E8" i="1"/>
  <c r="E7" i="1"/>
  <c r="E6" i="1"/>
  <c r="E16" i="1"/>
  <c r="E15" i="1"/>
  <c r="E18" i="1"/>
  <c r="E17" i="1"/>
  <c r="E20" i="1"/>
  <c r="E21" i="1"/>
  <c r="E14" i="1"/>
  <c r="E9" i="1"/>
  <c r="E12" i="1"/>
  <c r="E19" i="1"/>
  <c r="E22" i="1"/>
  <c r="E23" i="1"/>
  <c r="H23" i="1" s="1"/>
  <c r="E24" i="1"/>
  <c r="F24" i="1" s="1"/>
  <c r="I24" i="1" s="1"/>
  <c r="E25" i="1"/>
  <c r="F25" i="1" s="1"/>
  <c r="I25" i="1" s="1"/>
  <c r="E26" i="1"/>
  <c r="F26" i="1" s="1"/>
  <c r="I26" i="1" s="1"/>
  <c r="E27" i="1"/>
  <c r="F27" i="1" s="1"/>
  <c r="I27" i="1" s="1"/>
  <c r="E28" i="1"/>
  <c r="H28" i="1" s="1"/>
  <c r="E29" i="1"/>
  <c r="F29" i="1" s="1"/>
  <c r="I29" i="1" s="1"/>
  <c r="E30" i="1"/>
  <c r="H30" i="1" s="1"/>
  <c r="G3" i="1"/>
  <c r="G4" i="1"/>
  <c r="G13" i="1"/>
  <c r="G5" i="1"/>
  <c r="G10" i="1"/>
  <c r="G11" i="1"/>
  <c r="G8" i="1"/>
  <c r="G7" i="1"/>
  <c r="G6" i="1"/>
  <c r="G16" i="1"/>
  <c r="G15" i="1"/>
  <c r="G18" i="1"/>
  <c r="G17" i="1"/>
  <c r="G20" i="1"/>
  <c r="G21" i="1"/>
  <c r="G14" i="1"/>
  <c r="G9" i="1"/>
  <c r="G12" i="1"/>
  <c r="G19" i="1"/>
  <c r="G22" i="1"/>
  <c r="G23" i="1"/>
  <c r="G24" i="1"/>
  <c r="G25" i="1"/>
  <c r="G26" i="1"/>
  <c r="G27" i="1"/>
  <c r="G28" i="1"/>
  <c r="G29" i="1"/>
  <c r="G30" i="1"/>
  <c r="J28" i="3" l="1"/>
  <c r="J24" i="3"/>
  <c r="F14" i="3"/>
  <c r="H7" i="3"/>
  <c r="E1" i="3"/>
  <c r="F11" i="3"/>
  <c r="H16" i="3"/>
  <c r="F18" i="3"/>
  <c r="H28" i="3"/>
  <c r="F30" i="3"/>
  <c r="I30" i="3" s="1"/>
  <c r="J30" i="3" s="1"/>
  <c r="F13" i="3"/>
  <c r="H23" i="3"/>
  <c r="J23" i="3" s="1"/>
  <c r="F25" i="3"/>
  <c r="I25" i="3" s="1"/>
  <c r="J25" i="3" s="1"/>
  <c r="H22" i="3"/>
  <c r="F21" i="3"/>
  <c r="H4" i="3"/>
  <c r="H17" i="3"/>
  <c r="F19" i="3"/>
  <c r="H5" i="3"/>
  <c r="F7" i="3"/>
  <c r="F26" i="3"/>
  <c r="I26" i="3" s="1"/>
  <c r="J26" i="3" s="1"/>
  <c r="F9" i="3"/>
  <c r="F6" i="3"/>
  <c r="I10" i="3" s="1"/>
  <c r="J10" i="3" s="1"/>
  <c r="H3" i="3"/>
  <c r="H29" i="1"/>
  <c r="H26" i="1"/>
  <c r="H15" i="1"/>
  <c r="H27" i="1"/>
  <c r="H25" i="1"/>
  <c r="H24" i="1"/>
  <c r="H6" i="1"/>
  <c r="H19" i="1"/>
  <c r="H11" i="1"/>
  <c r="H10" i="1"/>
  <c r="H14" i="1"/>
  <c r="H5" i="1"/>
  <c r="H16" i="1"/>
  <c r="H7" i="1"/>
  <c r="H8" i="1"/>
  <c r="H12" i="1"/>
  <c r="H9" i="1"/>
  <c r="H22" i="1"/>
  <c r="H21" i="1"/>
  <c r="H13" i="1"/>
  <c r="H20" i="1"/>
  <c r="H17" i="1"/>
  <c r="H18" i="1"/>
  <c r="H4" i="1"/>
  <c r="H3" i="1"/>
  <c r="F28" i="1"/>
  <c r="I28" i="1" s="1"/>
  <c r="F30" i="1"/>
  <c r="I30" i="1" s="1"/>
  <c r="F23" i="1"/>
  <c r="I23" i="1" s="1"/>
  <c r="I3" i="3" l="1"/>
  <c r="J3" i="3" s="1"/>
  <c r="I9" i="3"/>
  <c r="J9" i="3" s="1"/>
  <c r="I18" i="3"/>
  <c r="J18" i="3" s="1"/>
  <c r="I16" i="3"/>
  <c r="J16" i="3" s="1"/>
  <c r="I19" i="3"/>
  <c r="J19" i="3" s="1"/>
  <c r="I15" i="3"/>
  <c r="J15" i="3" s="1"/>
  <c r="I6" i="3"/>
  <c r="J6" i="3" s="1"/>
  <c r="I22" i="3"/>
  <c r="J22" i="3" s="1"/>
  <c r="I17" i="3"/>
  <c r="J17" i="3" s="1"/>
  <c r="I11" i="3"/>
  <c r="J11" i="3" s="1"/>
  <c r="B1" i="3"/>
  <c r="I4" i="3"/>
  <c r="J4" i="3" s="1"/>
  <c r="I13" i="3"/>
  <c r="J13" i="3" s="1"/>
  <c r="F1" i="3"/>
  <c r="K1" i="3" s="1"/>
  <c r="I7" i="3"/>
  <c r="J7" i="3" s="1"/>
  <c r="I8" i="3"/>
  <c r="J8" i="3" s="1"/>
  <c r="I20" i="3"/>
  <c r="J20" i="3" s="1"/>
  <c r="I12" i="3"/>
  <c r="J12" i="3" s="1"/>
  <c r="I21" i="3"/>
  <c r="J21" i="3" s="1"/>
  <c r="I14" i="3"/>
  <c r="J14" i="3" s="1"/>
  <c r="I5" i="3"/>
  <c r="J5" i="3" s="1"/>
  <c r="F6" i="1"/>
  <c r="F16" i="1"/>
  <c r="F15" i="1"/>
  <c r="F17" i="1"/>
  <c r="F20" i="1"/>
  <c r="F21" i="1"/>
  <c r="F14" i="1"/>
  <c r="F22" i="1"/>
  <c r="F3" i="1"/>
  <c r="F4" i="1"/>
  <c r="F13" i="1"/>
  <c r="F5" i="1"/>
  <c r="F10" i="1"/>
  <c r="F11" i="1"/>
  <c r="F8" i="1"/>
  <c r="F7" i="1"/>
  <c r="F9" i="1"/>
  <c r="F12" i="1"/>
  <c r="F19" i="1"/>
  <c r="C1" i="1"/>
  <c r="F18" i="1" l="1"/>
  <c r="I18" i="1" s="1"/>
  <c r="I17" i="1" l="1"/>
  <c r="I20" i="1"/>
  <c r="I8" i="1"/>
  <c r="I7" i="1"/>
  <c r="I9" i="1"/>
  <c r="I5" i="1"/>
  <c r="I21" i="1"/>
  <c r="I3" i="1"/>
  <c r="I12" i="1"/>
  <c r="I6" i="1"/>
  <c r="I14" i="1"/>
  <c r="I10" i="1"/>
  <c r="I19" i="1"/>
  <c r="I16" i="1"/>
  <c r="I22" i="1"/>
  <c r="I11" i="1"/>
  <c r="I4" i="1"/>
  <c r="I15" i="1"/>
  <c r="I13" i="1"/>
  <c r="J23" i="1"/>
  <c r="J27" i="1"/>
  <c r="J28" i="1"/>
  <c r="J25" i="1"/>
  <c r="J29" i="1"/>
  <c r="J30" i="1"/>
  <c r="J24" i="1"/>
  <c r="J26" i="1"/>
  <c r="E1" i="1"/>
  <c r="B1" i="1" l="1"/>
  <c r="J18" i="1"/>
  <c r="J10" i="1"/>
  <c r="J15" i="1"/>
  <c r="J12" i="1"/>
  <c r="J16" i="1"/>
  <c r="J6" i="1"/>
  <c r="J7" i="1"/>
  <c r="J21" i="1"/>
  <c r="J9" i="1"/>
  <c r="J22" i="1"/>
  <c r="F1" i="1"/>
  <c r="J13" i="1"/>
  <c r="J14" i="1"/>
  <c r="J20" i="1"/>
  <c r="J8" i="1"/>
  <c r="J3" i="1"/>
  <c r="J5" i="1"/>
  <c r="J17" i="1"/>
  <c r="J11" i="1"/>
  <c r="J19" i="1"/>
  <c r="J4" i="1"/>
</calcChain>
</file>

<file path=xl/sharedStrings.xml><?xml version="1.0" encoding="utf-8"?>
<sst xmlns="http://schemas.openxmlformats.org/spreadsheetml/2006/main" count="80" uniqueCount="54">
  <si>
    <t>単価 (円)</t>
  </si>
  <si>
    <t>原価 (円)</t>
  </si>
  <si>
    <t>商品名</t>
  </si>
  <si>
    <t>販売個数</t>
  </si>
  <si>
    <t>販売額 (円)</t>
  </si>
  <si>
    <t>利益額 (円)</t>
  </si>
  <si>
    <t>販売個数ランク</t>
  </si>
  <si>
    <t>販売額ランク</t>
  </si>
  <si>
    <t>利益額ランク</t>
  </si>
  <si>
    <t>商品タイプ</t>
  </si>
  <si>
    <t>合計</t>
    <rPh sb="0" eb="2">
      <t>ゴウケイ</t>
    </rPh>
    <phoneticPr fontId="2"/>
  </si>
  <si>
    <t>色付きのみ入力</t>
    <rPh sb="0" eb="2">
      <t>イロツ</t>
    </rPh>
    <rPh sb="5" eb="7">
      <t>ニュウリョク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</si>
  <si>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</si>
  <si>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</si>
  <si>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</si>
  <si>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</si>
  <si>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</si>
  <si>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コーヒー</t>
  </si>
  <si>
    <t>カフェラテ</t>
  </si>
  <si>
    <t>エスプレッソ</t>
  </si>
  <si>
    <t>カプチーノ</t>
  </si>
  <si>
    <t>アメリカーノ</t>
  </si>
  <si>
    <t>抹茶ラテ</t>
  </si>
  <si>
    <t>キャラメルマキアート</t>
  </si>
  <si>
    <t>紅茶</t>
  </si>
  <si>
    <t>アイスティー</t>
  </si>
  <si>
    <t>ホットチョコレート</t>
  </si>
  <si>
    <t>チーズケーキ</t>
  </si>
  <si>
    <t>ブラウニー</t>
  </si>
  <si>
    <t>マフィン</t>
  </si>
  <si>
    <t>サンドイッチ</t>
  </si>
  <si>
    <t>フルーツパフェ</t>
  </si>
  <si>
    <t>ミルクシェイク</t>
  </si>
  <si>
    <t>レモネード</t>
  </si>
  <si>
    <t>フラペチーノ</t>
  </si>
  <si>
    <t>アイスクリーム</t>
  </si>
  <si>
    <t>クロワッサン</t>
  </si>
  <si>
    <t>原価率</t>
    <rPh sb="0" eb="3">
      <t>ゲンカリツ</t>
    </rPh>
    <phoneticPr fontId="2"/>
  </si>
  <si>
    <t>このシートは、</t>
  </si>
  <si>
    <t>あなたのお店のメニューや商品を「数字」で見える化するために作られました。</t>
  </si>
  <si>
    <t>どのメニューが一番売れているか？</t>
  </si>
  <si>
    <t>どの商品が利益に一番貢献しているか？</t>
  </si>
  <si>
    <t>改善すべきメニューや伸ばすべき商品はどれか？</t>
  </si>
  <si>
    <t>誰でもかんたんに使えるよう設計しています。</t>
  </si>
  <si>
    <t>✅ 売れ筋を強化する</t>
  </si>
  <si>
    <t>✅ 低迷メニューを見直す</t>
  </si>
  <si>
    <t>✅ メニュー開発や集客戦略に活かす</t>
  </si>
  <si>
    <t>そんな次の一歩に、ぜひご活用ください！</t>
  </si>
  <si>
    <t>💡「ABC分析」からさらに一歩進んだ売上戦略もサポートしています！</t>
  </si>
  <si>
    <t>主力メニュー／利益重視メニュー／改良検討メニュー/隠れ人気メニューに自動で分類されます。</t>
    <rPh sb="0" eb="2">
      <t>シュリョク</t>
    </rPh>
    <rPh sb="7" eb="9">
      <t>リエキ</t>
    </rPh>
    <rPh sb="9" eb="11">
      <t>ジュウシ</t>
    </rPh>
    <rPh sb="16" eb="18">
      <t>カイリョウ</t>
    </rPh>
    <rPh sb="18" eb="20">
      <t>ケントウ</t>
    </rPh>
    <rPh sb="25" eb="26">
      <t>カク</t>
    </rPh>
    <rPh sb="27" eb="29">
      <t>ニンキ</t>
    </rPh>
    <phoneticPr fontId="2"/>
  </si>
  <si>
    <t>👉 売上アップのためのメニュー改善サポートはこちら</t>
    <phoneticPr fontId="2"/>
  </si>
  <si>
    <r>
      <t>このたびは、</t>
    </r>
    <r>
      <rPr>
        <b/>
        <sz val="11"/>
        <color theme="1"/>
        <rFont val="BIZ UDPゴシック"/>
        <family val="3"/>
        <charset val="128"/>
      </rPr>
      <t>ABC分析.xlsx</t>
    </r>
    <r>
      <rPr>
        <sz val="11"/>
        <color theme="1"/>
        <rFont val="BIZ UDPゴシック"/>
        <family val="3"/>
        <charset val="128"/>
      </rPr>
      <t xml:space="preserve"> をダウンロードいただき、ありがとうございます。</t>
    </r>
  </si>
  <si>
    <r>
      <t>感覚ではなく、</t>
    </r>
    <r>
      <rPr>
        <b/>
        <sz val="11"/>
        <color theme="1"/>
        <rFont val="BIZ UDPゴシック"/>
        <family val="3"/>
        <charset val="128"/>
      </rPr>
      <t>データに基づいて冷静に判断するため</t>
    </r>
    <r>
      <rPr>
        <sz val="11"/>
        <color theme="1"/>
        <rFont val="BIZ UDPゴシック"/>
        <family val="3"/>
        <charset val="128"/>
      </rPr>
      <t>に、</t>
    </r>
  </si>
  <si>
    <r>
      <t>売上データを入力するだけ</t>
    </r>
    <r>
      <rPr>
        <sz val="11"/>
        <color theme="1"/>
        <rFont val="BIZ UDPゴシック"/>
        <family val="3"/>
        <charset val="128"/>
      </rPr>
      <t>で、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</si>
</sst>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8"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/>
    <xf numFmtId="176" fontId="0" fillId="0" borderId="0" xfId="0" applyNumberFormat="1" applyAlignment="1">
      <alignment vertical="center" wrapText="1"/>
    </xf>
    <xf numFmtId="177" fontId="0" fillId="0" borderId="0" xfId="0" applyNumberFormat="1"/>
    <xf numFmtId="177" fontId="1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9" fontId="0" fillId="0" borderId="0" xfId="1" applyFont="1" applyAlignment="1"/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0" fillId="2" borderId="1" xfId="0" applyNumberFormat="1" applyFill="1" applyBorder="1" applyAlignment="1">
      <alignment vertical="center" wrapText="1"/>
    </xf>
    <xf numFmtId="9" fontId="0" fillId="0" borderId="0" xfId="1" applyFont="1" applyAlignment="1">
      <alignment horizontal="center" vertical="center" wrapText="1"/>
    </xf>
    <xf numFmtId="9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9" fontId="1" fillId="0" borderId="0" xfId="1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indent="1"/>
    </xf>
    <xf numFmtId="0" fontId="7" fillId="0" borderId="0" xfId="2" applyFont="1"/>
  </cellXfs>
  <cellStyles count="3">
    <cellStyle name="パーセント" xfId="1" builtinId="5"/>
    <cellStyle name="ハイパーリンク" xfId="2" builtinId="8"/>
    <cellStyle name="標準" xfId="0" builtinId="0"/>
  </cellStyles>
  <dxfs count="24">
    <dxf>
      <numFmt numFmtId="13" formatCode="0%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77" formatCode="#,##0_);[Red]\(#,##0\)"/>
      <alignment horizontal="general" vertical="center" textRotation="0" wrapText="1" indent="0" justifyLastLine="0" shrinkToFit="0" readingOrder="0"/>
    </dxf>
    <dxf>
      <numFmt numFmtId="177" formatCode="#,##0_);[Red]\(#,##0\)"/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theme="1" tint="0.499984740745262"/>
        </right>
        <top/>
        <bottom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minor"/>
      </font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77" formatCode="#,##0_);[Red]\(#,##0\)"/>
      <alignment horizontal="general" vertical="center" textRotation="0" wrapText="1" indent="0" justifyLastLine="0" shrinkToFit="0" readingOrder="0"/>
    </dxf>
    <dxf>
      <numFmt numFmtId="177" formatCode="#,##0_);[Red]\(#,##0\)"/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theme="1" tint="0.499984740745262"/>
        </right>
        <top/>
        <bottom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1</xdr:rowOff>
    </xdr:from>
    <xdr:to>
      <xdr:col>8</xdr:col>
      <xdr:colOff>10937</xdr:colOff>
      <xdr:row>37</xdr:row>
      <xdr:rowOff>38101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6429376"/>
          <a:ext cx="4811537" cy="1752600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123824</xdr:colOff>
      <xdr:row>31</xdr:row>
      <xdr:rowOff>150018</xdr:rowOff>
    </xdr:from>
    <xdr:to>
      <xdr:col>12</xdr:col>
      <xdr:colOff>57149</xdr:colOff>
      <xdr:row>35</xdr:row>
      <xdr:rowOff>133349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4" y="7531893"/>
          <a:ext cx="2676525" cy="6691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テーブル2" displayName="テーブル2" ref="A2:K30" totalsRowShown="0" headerRowDxfId="23">
  <autoFilter ref="A2:K30"/>
  <sortState ref="A3:J30">
    <sortCondition descending="1" ref="F2:F30"/>
  </sortState>
  <tableColumns count="11">
    <tableColumn id="1" name="商品名" dataDxfId="22"/>
    <tableColumn id="2" name="単価 (円)" dataDxfId="21"/>
    <tableColumn id="3" name="販売個数" dataDxfId="20"/>
    <tableColumn id="4" name="原価 (円)" dataDxfId="19"/>
    <tableColumn id="5" name="販売額 (円)" dataDxfId="18">
      <calculatedColumnFormula>$B3 * $C3</calculatedColumnFormula>
    </tableColumn>
    <tableColumn id="6" name="利益額 (円)" dataDxfId="17">
      <calculatedColumnFormula>$E3 - ($D3 * $C3)</calculatedColumnFormula>
    </tableColumn>
    <tableColumn id="7" name="販売個数ランク" dataDxfId="16">
      <calculatedColumnFormula>IFERROR(IF(RANK(C3, C$3:C$311) &lt;= ROUNDUP(COUNTA(C$3:C$311) * 0.2, 0), "A", IF(RANK(C3, C$3:C$311) &lt;= ROUNDUP(COUNTA(C$3:C$311) * 0.5, 0), "B", "C")),"")</calculatedColumnFormula>
    </tableColumn>
    <tableColumn id="8" name="販売額ランク" dataDxfId="15">
      <calculatedColumnFormula>IF(E3=0, "", IF(RANK(E3, E$3:E$311) &lt;= ROUNDUP(COUNTA(E$3:E$311) * 0.2, 0), "A", IF(RANK(E3, E$3:E$311) &lt;= ROUNDUP(COUNTA(E$3:E$311) * 0.5, 0), "B", "C")))</calculatedColumnFormula>
    </tableColumn>
    <tableColumn id="9" name="利益額ランク" dataDxfId="14">
      <calculatedColumnFormula>IF(F3=0, "", IF(RANK(F3, F$3:F$311) &lt;= ROUNDUP(COUNTA(F$3:F$311) * 0.2, 0), "A", IF(RANK(F3, F$3:F$311) &lt;= ROUNDUP(COUNTA(F$3:F$311) * 0.5, 0), "B", "C")))</calculatedColumnFormula>
    </tableColumn>
    <tableColumn id="10" name="商品タイプ" dataDxfId="13">
      <calculatedColumnFormula>IF(AND(G3="A", H3="A", I3="A"), "主力メニュー",
    IF(AND(G3="A", H3&lt;&gt;"A", I3&lt;&gt;"A"), "集客メニュー",
        IF(AND(G3&lt;&gt;"A", H3="A", I3="A"), "利益重視メニュー",
            IF(AND(G3="B", H3="B", I3="B"), "隠れ人気メニュー",
                IF(AND(G3="C", H3="C", I3="C"), "改良検討メニュー", "")))))</calculatedColumnFormula>
    </tableColumn>
    <tableColumn id="11" name="原価率" dataDxfId="12" dataCellStyle="パーセント">
      <calculatedColumnFormula>IFERROR(テーブル2[[#This Row],[原価 (円)]]/テーブル2[[#This Row],[単価 (円)]],"")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" name="テーブル22" displayName="テーブル22" ref="A2:K30" totalsRowShown="0" headerRowDxfId="11">
  <autoFilter ref="A2:K30"/>
  <sortState ref="A3:J30">
    <sortCondition descending="1" ref="F2:F30"/>
  </sortState>
  <tableColumns count="11">
    <tableColumn id="1" name="商品名" dataDxfId="10"/>
    <tableColumn id="2" name="単価 (円)" dataDxfId="9"/>
    <tableColumn id="3" name="販売個数" dataDxfId="8"/>
    <tableColumn id="4" name="原価 (円)" dataDxfId="7"/>
    <tableColumn id="5" name="販売額 (円)" dataDxfId="6">
      <calculatedColumnFormula>$B3 * $C3</calculatedColumnFormula>
    </tableColumn>
    <tableColumn id="6" name="利益額 (円)" dataDxfId="5">
      <calculatedColumnFormula>$E3 - ($D3 * $C3)</calculatedColumnFormula>
    </tableColumn>
    <tableColumn id="7" name="販売個数ランク" dataDxfId="4">
      <calculatedColumnFormula>IFERROR(IF(RANK(C3, C$3:C$311) &lt;= ROUNDUP(COUNTA(C$3:C$311) * 0.2, 0), "A", IF(RANK(C3, C$3:C$311) &lt;= ROUNDUP(COUNTA(C$3:C$311) * 0.5, 0), "B", "C")),"")</calculatedColumnFormula>
    </tableColumn>
    <tableColumn id="8" name="販売額ランク" dataDxfId="3">
      <calculatedColumnFormula>IF(E3=0, "", IF(RANK(E3, E$3:E$311) &lt;= ROUNDUP(COUNTA(E$3:E$311) * 0.2, 0), "A", IF(RANK(E3, E$3:E$311) &lt;= ROUNDUP(COUNTA(E$3:E$311) * 0.5, 0), "B", "C")))</calculatedColumnFormula>
    </tableColumn>
    <tableColumn id="9" name="利益額ランク" dataDxfId="2">
      <calculatedColumnFormula>IF(F3=0, "", IF(RANK(F3, F$3:F$311) &lt;= ROUNDUP(COUNTA(F$3:F$311) * 0.2, 0), "A", IF(RANK(F3, F$3:F$311) &lt;= ROUNDUP(COUNTA(F$3:F$311) * 0.5, 0), "B", "C")))</calculatedColumnFormula>
    </tableColumn>
    <tableColumn id="10" name="商品タイプ" dataDxfId="1">
      <calculatedColumnFormula>IF(AND(G3="A", H3="A", I3="A"), "主力メニュー",
    IF(AND(G3="A", H3&lt;&gt;"A", I3&lt;&gt;"A"), "集客メニュー",
        IF(AND(G3&lt;&gt;"A", H3="A", I3="A"), "利益重視メニュー",
            IF(AND(G3="B", H3="B", I3="B"), "隠れ人気メニュー",
                IF(AND(G3="C", H3="C", I3="C"), "改良検討メニュー", "")))))</calculatedColumnFormula>
    </tableColumn>
    <tableColumn id="11" name="原価率" dataDxfId="0" dataCellStyle="パーセント">
      <calculatedColumnFormula>IFERROR(テーブル22[[#This Row],[原価 (円)]]/テーブル22[[#This Row],[単価 (円)]],"")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koyake-planning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G11" sqref="G11"/>
    </sheetView>
  </sheetViews>
  <sheetFormatPr defaultRowHeight="13.5"/>
  <cols>
    <col min="1" max="16384" width="9" style="26"/>
  </cols>
  <sheetData>
    <row r="1" spans="2:2">
      <c r="B1" s="26" t="s">
        <v>51</v>
      </c>
    </row>
    <row r="3" spans="2:2">
      <c r="B3" s="26" t="s">
        <v>38</v>
      </c>
    </row>
    <row r="4" spans="2:2">
      <c r="B4" s="27" t="s">
        <v>39</v>
      </c>
    </row>
    <row r="5" spans="2:2">
      <c r="B5" s="28"/>
    </row>
    <row r="6" spans="2:2">
      <c r="B6" s="28" t="s">
        <v>40</v>
      </c>
    </row>
    <row r="7" spans="2:2">
      <c r="B7" s="28"/>
    </row>
    <row r="8" spans="2:2">
      <c r="B8" s="28" t="s">
        <v>41</v>
      </c>
    </row>
    <row r="9" spans="2:2">
      <c r="B9" s="28"/>
    </row>
    <row r="10" spans="2:2">
      <c r="B10" s="28" t="s">
        <v>42</v>
      </c>
    </row>
    <row r="12" spans="2:2">
      <c r="B12" s="26" t="s">
        <v>52</v>
      </c>
    </row>
    <row r="13" spans="2:2">
      <c r="B13" s="26" t="s">
        <v>43</v>
      </c>
    </row>
    <row r="15" spans="2:2">
      <c r="B15" s="27" t="s">
        <v>53</v>
      </c>
    </row>
    <row r="16" spans="2:2">
      <c r="B16" s="26" t="s">
        <v>49</v>
      </c>
    </row>
    <row r="18" spans="2:2">
      <c r="B18" s="26" t="s">
        <v>44</v>
      </c>
    </row>
    <row r="19" spans="2:2">
      <c r="B19" s="26" t="s">
        <v>45</v>
      </c>
    </row>
    <row r="20" spans="2:2">
      <c r="B20" s="26" t="s">
        <v>46</v>
      </c>
    </row>
    <row r="22" spans="2:2">
      <c r="B22" s="26" t="s">
        <v>47</v>
      </c>
    </row>
    <row r="23" spans="2:2">
      <c r="B23" s="28"/>
    </row>
    <row r="24" spans="2:2">
      <c r="B24" s="28" t="s">
        <v>48</v>
      </c>
    </row>
    <row r="25" spans="2:2">
      <c r="B25" s="28"/>
    </row>
    <row r="26" spans="2:2">
      <c r="B26" s="29" t="s">
        <v>50</v>
      </c>
    </row>
  </sheetData>
  <phoneticPr fontId="2"/>
  <hyperlinks>
    <hyperlink ref="B26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2"/>
  <sheetViews>
    <sheetView workbookViewId="0">
      <selection activeCell="B24" sqref="B24"/>
    </sheetView>
  </sheetViews>
  <sheetFormatPr defaultRowHeight="18.75"/>
  <cols>
    <col min="1" max="1" width="20" style="23" customWidth="1"/>
    <col min="2" max="2" width="10.375" style="5" customWidth="1"/>
    <col min="3" max="3" width="10.25" customWidth="1"/>
    <col min="4" max="4" width="10.375" style="7" customWidth="1"/>
    <col min="5" max="6" width="12.25" style="7" customWidth="1"/>
    <col min="7" max="7" width="15.875" style="3" customWidth="1"/>
    <col min="8" max="9" width="14" style="3" customWidth="1"/>
    <col min="10" max="10" width="21.25" customWidth="1"/>
    <col min="11" max="11" width="11.375" style="10" bestFit="1" customWidth="1"/>
  </cols>
  <sheetData>
    <row r="1" spans="1:11">
      <c r="A1" s="21" t="s">
        <v>10</v>
      </c>
      <c r="B1" s="5" t="str">
        <f>IFERROR(E1/C1,"")</f>
        <v/>
      </c>
      <c r="C1">
        <f>SUM(C3:C310)</f>
        <v>0</v>
      </c>
      <c r="D1">
        <f>SUM(D3:D310)</f>
        <v>0</v>
      </c>
      <c r="E1" s="7">
        <f>SUM(E3:E310)</f>
        <v>0</v>
      </c>
      <c r="F1" s="7">
        <f>SUM(F3:F310)</f>
        <v>0</v>
      </c>
      <c r="G1" s="11" t="s">
        <v>11</v>
      </c>
      <c r="J1" s="21" t="s">
        <v>37</v>
      </c>
      <c r="K1" s="22" t="str">
        <f>IFERROR((E1 - F1) / E1,"")</f>
        <v/>
      </c>
    </row>
    <row r="2" spans="1:11">
      <c r="A2" s="12" t="s">
        <v>2</v>
      </c>
      <c r="B2" s="14" t="s">
        <v>0</v>
      </c>
      <c r="C2" s="12" t="s">
        <v>3</v>
      </c>
      <c r="D2" s="17" t="s">
        <v>1</v>
      </c>
      <c r="E2" s="8" t="s">
        <v>4</v>
      </c>
      <c r="F2" s="8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0" t="s">
        <v>37</v>
      </c>
    </row>
    <row r="3" spans="1:11">
      <c r="A3" s="24"/>
      <c r="B3" s="13"/>
      <c r="C3" s="13"/>
      <c r="D3" s="13"/>
      <c r="E3" s="9">
        <f t="shared" ref="E3:E30" si="0">$B3 * $C3</f>
        <v>0</v>
      </c>
      <c r="F3" s="9">
        <f t="shared" ref="F3:F30" si="1">$E3 - ($D3 * $C3)</f>
        <v>0</v>
      </c>
      <c r="G3" s="4" t="str">
        <f t="shared" ref="G3:G30" si="2">IFERROR(IF(RANK(C3, C$3:C$311) &lt;= ROUNDUP(COUNTA(C$3:C$311) * 0.2, 0), "A", IF(RANK(C3, C$3:C$311) &lt;= ROUNDUP(COUNTA(C$3:C$311) * 0.5, 0), "B", "C")),"")</f>
        <v/>
      </c>
      <c r="H3" s="4" t="str">
        <f t="shared" ref="H3:H30" si="3">IF(E3=0, "", IF(RANK(E3, E$3:E$311) &lt;= ROUNDUP(COUNTA(E$3:E$311) * 0.2, 0), "A", IF(RANK(E3, E$3:E$311) &lt;= ROUNDUP(COUNTA(E$3:E$311) * 0.5, 0), "B", "C")))</f>
        <v/>
      </c>
      <c r="I3" s="4" t="str">
        <f t="shared" ref="I3:I30" si="4">IF(F3=0, "", IF(RANK(F3, F$3:F$311) &lt;= ROUNDUP(COUNTA(F$3:F$311) * 0.2, 0), "A", IF(RANK(F3, F$3:F$311) &lt;= ROUNDUP(COUNTA(F$3:F$311) * 0.5, 0), "B", "C")))</f>
        <v/>
      </c>
      <c r="J3" s="2" t="str">
        <f t="shared" ref="J3:J30" si="5">IF(AND(G3="A", H3="A", I3="A"), "主力メニュー",
    IF(AND(G3="A", H3&lt;&gt;"A", I3&lt;&gt;"A"), "集客メニュー",
        IF(AND(G3&lt;&gt;"A", H3="A", I3="A"), "利益重視メニュー",
            IF(AND(G3="B", H3="B", I3="B"), "隠れ人気メニュー",
                IF(AND(G3="C", H3="C", I3="C"), "改良検討メニュー", "")))))</f>
        <v/>
      </c>
      <c r="K3" s="19" t="str">
        <f>IFERROR(テーブル2[[#This Row],[原価 (円)]]/テーブル2[[#This Row],[単価 (円)]],"")</f>
        <v/>
      </c>
    </row>
    <row r="4" spans="1:11">
      <c r="A4" s="24"/>
      <c r="B4" s="13"/>
      <c r="C4" s="13"/>
      <c r="D4" s="13"/>
      <c r="E4" s="9">
        <f t="shared" si="0"/>
        <v>0</v>
      </c>
      <c r="F4" s="9">
        <f t="shared" si="1"/>
        <v>0</v>
      </c>
      <c r="G4" s="4" t="str">
        <f t="shared" si="2"/>
        <v/>
      </c>
      <c r="H4" s="4" t="str">
        <f t="shared" si="3"/>
        <v/>
      </c>
      <c r="I4" s="4" t="str">
        <f t="shared" si="4"/>
        <v/>
      </c>
      <c r="J4" s="2" t="str">
        <f t="shared" si="5"/>
        <v/>
      </c>
      <c r="K4" s="19" t="str">
        <f>IFERROR(テーブル2[[#This Row],[原価 (円)]]/テーブル2[[#This Row],[単価 (円)]],"")</f>
        <v/>
      </c>
    </row>
    <row r="5" spans="1:11">
      <c r="A5" s="24"/>
      <c r="B5" s="13"/>
      <c r="C5" s="13"/>
      <c r="D5" s="13"/>
      <c r="E5" s="9">
        <f t="shared" si="0"/>
        <v>0</v>
      </c>
      <c r="F5" s="9">
        <f t="shared" si="1"/>
        <v>0</v>
      </c>
      <c r="G5" s="4" t="str">
        <f t="shared" si="2"/>
        <v/>
      </c>
      <c r="H5" s="4" t="str">
        <f t="shared" si="3"/>
        <v/>
      </c>
      <c r="I5" s="4" t="str">
        <f t="shared" si="4"/>
        <v/>
      </c>
      <c r="J5" s="2" t="str">
        <f t="shared" si="5"/>
        <v/>
      </c>
      <c r="K5" s="19" t="str">
        <f>IFERROR(テーブル2[[#This Row],[原価 (円)]]/テーブル2[[#This Row],[単価 (円)]],"")</f>
        <v/>
      </c>
    </row>
    <row r="6" spans="1:11">
      <c r="A6" s="24"/>
      <c r="B6" s="15"/>
      <c r="C6" s="13"/>
      <c r="D6" s="13"/>
      <c r="E6" s="9">
        <f t="shared" si="0"/>
        <v>0</v>
      </c>
      <c r="F6" s="9">
        <f t="shared" si="1"/>
        <v>0</v>
      </c>
      <c r="G6" s="4" t="str">
        <f t="shared" si="2"/>
        <v/>
      </c>
      <c r="H6" s="4" t="str">
        <f t="shared" si="3"/>
        <v/>
      </c>
      <c r="I6" s="4" t="str">
        <f t="shared" si="4"/>
        <v/>
      </c>
      <c r="J6" s="2" t="str">
        <f t="shared" si="5"/>
        <v/>
      </c>
      <c r="K6" s="19" t="str">
        <f>IFERROR(テーブル2[[#This Row],[原価 (円)]]/テーブル2[[#This Row],[単価 (円)]],"")</f>
        <v/>
      </c>
    </row>
    <row r="7" spans="1:11">
      <c r="A7" s="24"/>
      <c r="B7" s="13"/>
      <c r="C7" s="13"/>
      <c r="D7" s="13"/>
      <c r="E7" s="9">
        <f t="shared" si="0"/>
        <v>0</v>
      </c>
      <c r="F7" s="9">
        <f t="shared" si="1"/>
        <v>0</v>
      </c>
      <c r="G7" s="4" t="str">
        <f t="shared" si="2"/>
        <v/>
      </c>
      <c r="H7" s="4" t="str">
        <f t="shared" si="3"/>
        <v/>
      </c>
      <c r="I7" s="4" t="str">
        <f t="shared" si="4"/>
        <v/>
      </c>
      <c r="J7" s="2" t="str">
        <f t="shared" si="5"/>
        <v/>
      </c>
      <c r="K7" s="19" t="str">
        <f>IFERROR(テーブル2[[#This Row],[原価 (円)]]/テーブル2[[#This Row],[単価 (円)]],"")</f>
        <v/>
      </c>
    </row>
    <row r="8" spans="1:11">
      <c r="A8" s="24"/>
      <c r="B8" s="15"/>
      <c r="C8" s="13"/>
      <c r="D8" s="13"/>
      <c r="E8" s="9">
        <f t="shared" si="0"/>
        <v>0</v>
      </c>
      <c r="F8" s="9">
        <f t="shared" si="1"/>
        <v>0</v>
      </c>
      <c r="G8" s="4" t="str">
        <f t="shared" si="2"/>
        <v/>
      </c>
      <c r="H8" s="4" t="str">
        <f t="shared" si="3"/>
        <v/>
      </c>
      <c r="I8" s="4" t="str">
        <f t="shared" si="4"/>
        <v/>
      </c>
      <c r="J8" s="2" t="str">
        <f t="shared" si="5"/>
        <v/>
      </c>
      <c r="K8" s="19" t="str">
        <f>IFERROR(テーブル2[[#This Row],[原価 (円)]]/テーブル2[[#This Row],[単価 (円)]],"")</f>
        <v/>
      </c>
    </row>
    <row r="9" spans="1:11">
      <c r="A9" s="24"/>
      <c r="B9" s="15"/>
      <c r="C9" s="13"/>
      <c r="D9" s="13"/>
      <c r="E9" s="9">
        <f t="shared" si="0"/>
        <v>0</v>
      </c>
      <c r="F9" s="9">
        <f t="shared" si="1"/>
        <v>0</v>
      </c>
      <c r="G9" s="4" t="str">
        <f t="shared" si="2"/>
        <v/>
      </c>
      <c r="H9" s="4" t="str">
        <f t="shared" si="3"/>
        <v/>
      </c>
      <c r="I9" s="4" t="str">
        <f t="shared" si="4"/>
        <v/>
      </c>
      <c r="J9" s="2" t="str">
        <f t="shared" si="5"/>
        <v/>
      </c>
      <c r="K9" s="19" t="str">
        <f>IFERROR(テーブル2[[#This Row],[原価 (円)]]/テーブル2[[#This Row],[単価 (円)]],"")</f>
        <v/>
      </c>
    </row>
    <row r="10" spans="1:11">
      <c r="A10" s="24"/>
      <c r="B10" s="13"/>
      <c r="C10" s="13"/>
      <c r="D10" s="13"/>
      <c r="E10" s="9">
        <f t="shared" si="0"/>
        <v>0</v>
      </c>
      <c r="F10" s="9">
        <f t="shared" si="1"/>
        <v>0</v>
      </c>
      <c r="G10" s="4" t="str">
        <f t="shared" si="2"/>
        <v/>
      </c>
      <c r="H10" s="4" t="str">
        <f t="shared" si="3"/>
        <v/>
      </c>
      <c r="I10" s="4" t="str">
        <f t="shared" si="4"/>
        <v/>
      </c>
      <c r="J10" s="2" t="str">
        <f t="shared" si="5"/>
        <v/>
      </c>
      <c r="K10" s="19" t="str">
        <f>IFERROR(テーブル2[[#This Row],[原価 (円)]]/テーブル2[[#This Row],[単価 (円)]],"")</f>
        <v/>
      </c>
    </row>
    <row r="11" spans="1:11">
      <c r="A11" s="24"/>
      <c r="B11" s="13"/>
      <c r="C11" s="13"/>
      <c r="D11" s="13"/>
      <c r="E11" s="9">
        <f t="shared" si="0"/>
        <v>0</v>
      </c>
      <c r="F11" s="9">
        <f t="shared" si="1"/>
        <v>0</v>
      </c>
      <c r="G11" s="4" t="str">
        <f t="shared" si="2"/>
        <v/>
      </c>
      <c r="H11" s="4" t="str">
        <f t="shared" si="3"/>
        <v/>
      </c>
      <c r="I11" s="4" t="str">
        <f t="shared" si="4"/>
        <v/>
      </c>
      <c r="J11" s="2" t="str">
        <f t="shared" si="5"/>
        <v/>
      </c>
      <c r="K11" s="19" t="str">
        <f>IFERROR(テーブル2[[#This Row],[原価 (円)]]/テーブル2[[#This Row],[単価 (円)]],"")</f>
        <v/>
      </c>
    </row>
    <row r="12" spans="1:11">
      <c r="A12" s="24"/>
      <c r="B12" s="15"/>
      <c r="C12" s="13"/>
      <c r="D12" s="13"/>
      <c r="E12" s="9">
        <f t="shared" si="0"/>
        <v>0</v>
      </c>
      <c r="F12" s="9">
        <f t="shared" si="1"/>
        <v>0</v>
      </c>
      <c r="G12" s="4" t="str">
        <f t="shared" si="2"/>
        <v/>
      </c>
      <c r="H12" s="4" t="str">
        <f t="shared" si="3"/>
        <v/>
      </c>
      <c r="I12" s="4" t="str">
        <f t="shared" si="4"/>
        <v/>
      </c>
      <c r="J12" s="2" t="str">
        <f t="shared" si="5"/>
        <v/>
      </c>
      <c r="K12" s="19" t="str">
        <f>IFERROR(テーブル2[[#This Row],[原価 (円)]]/テーブル2[[#This Row],[単価 (円)]],"")</f>
        <v/>
      </c>
    </row>
    <row r="13" spans="1:11">
      <c r="A13" s="24"/>
      <c r="B13" s="15"/>
      <c r="C13" s="13"/>
      <c r="D13" s="13"/>
      <c r="E13" s="9">
        <f t="shared" si="0"/>
        <v>0</v>
      </c>
      <c r="F13" s="9">
        <f t="shared" si="1"/>
        <v>0</v>
      </c>
      <c r="G13" s="4" t="str">
        <f t="shared" si="2"/>
        <v/>
      </c>
      <c r="H13" s="4" t="str">
        <f t="shared" si="3"/>
        <v/>
      </c>
      <c r="I13" s="4" t="str">
        <f t="shared" si="4"/>
        <v/>
      </c>
      <c r="J13" s="2" t="str">
        <f t="shared" si="5"/>
        <v/>
      </c>
      <c r="K13" s="19" t="str">
        <f>IFERROR(テーブル2[[#This Row],[原価 (円)]]/テーブル2[[#This Row],[単価 (円)]],"")</f>
        <v/>
      </c>
    </row>
    <row r="14" spans="1:11">
      <c r="A14" s="24"/>
      <c r="B14" s="15"/>
      <c r="C14" s="13"/>
      <c r="D14" s="13"/>
      <c r="E14" s="9">
        <f t="shared" si="0"/>
        <v>0</v>
      </c>
      <c r="F14" s="9">
        <f t="shared" si="1"/>
        <v>0</v>
      </c>
      <c r="G14" s="4" t="str">
        <f t="shared" si="2"/>
        <v/>
      </c>
      <c r="H14" s="4" t="str">
        <f t="shared" si="3"/>
        <v/>
      </c>
      <c r="I14" s="4" t="str">
        <f t="shared" si="4"/>
        <v/>
      </c>
      <c r="J14" s="2" t="str">
        <f t="shared" si="5"/>
        <v/>
      </c>
      <c r="K14" s="19" t="str">
        <f>IFERROR(テーブル2[[#This Row],[原価 (円)]]/テーブル2[[#This Row],[単価 (円)]],"")</f>
        <v/>
      </c>
    </row>
    <row r="15" spans="1:11">
      <c r="A15" s="24"/>
      <c r="B15" s="13"/>
      <c r="C15" s="13"/>
      <c r="D15" s="13"/>
      <c r="E15" s="9">
        <f t="shared" si="0"/>
        <v>0</v>
      </c>
      <c r="F15" s="9">
        <f t="shared" si="1"/>
        <v>0</v>
      </c>
      <c r="G15" s="4" t="str">
        <f t="shared" si="2"/>
        <v/>
      </c>
      <c r="H15" s="4" t="str">
        <f t="shared" si="3"/>
        <v/>
      </c>
      <c r="I15" s="4" t="str">
        <f t="shared" si="4"/>
        <v/>
      </c>
      <c r="J15" s="2" t="str">
        <f t="shared" si="5"/>
        <v/>
      </c>
      <c r="K15" s="19" t="str">
        <f>IFERROR(テーブル2[[#This Row],[原価 (円)]]/テーブル2[[#This Row],[単価 (円)]],"")</f>
        <v/>
      </c>
    </row>
    <row r="16" spans="1:11">
      <c r="A16" s="24"/>
      <c r="B16" s="13"/>
      <c r="C16" s="13"/>
      <c r="D16" s="13"/>
      <c r="E16" s="9">
        <f t="shared" si="0"/>
        <v>0</v>
      </c>
      <c r="F16" s="9">
        <f t="shared" si="1"/>
        <v>0</v>
      </c>
      <c r="G16" s="4" t="str">
        <f t="shared" si="2"/>
        <v/>
      </c>
      <c r="H16" s="4" t="str">
        <f t="shared" si="3"/>
        <v/>
      </c>
      <c r="I16" s="4" t="str">
        <f t="shared" si="4"/>
        <v/>
      </c>
      <c r="J16" s="2" t="str">
        <f t="shared" si="5"/>
        <v/>
      </c>
      <c r="K16" s="19" t="str">
        <f>IFERROR(テーブル2[[#This Row],[原価 (円)]]/テーブル2[[#This Row],[単価 (円)]],"")</f>
        <v/>
      </c>
    </row>
    <row r="17" spans="1:11">
      <c r="A17" s="24"/>
      <c r="B17" s="13"/>
      <c r="C17" s="13"/>
      <c r="D17" s="13"/>
      <c r="E17" s="9">
        <f t="shared" si="0"/>
        <v>0</v>
      </c>
      <c r="F17" s="9">
        <f t="shared" si="1"/>
        <v>0</v>
      </c>
      <c r="G17" s="4" t="str">
        <f t="shared" si="2"/>
        <v/>
      </c>
      <c r="H17" s="4" t="str">
        <f t="shared" si="3"/>
        <v/>
      </c>
      <c r="I17" s="4" t="str">
        <f t="shared" si="4"/>
        <v/>
      </c>
      <c r="J17" s="2" t="str">
        <f t="shared" si="5"/>
        <v/>
      </c>
      <c r="K17" s="19" t="str">
        <f>IFERROR(テーブル2[[#This Row],[原価 (円)]]/テーブル2[[#This Row],[単価 (円)]],"")</f>
        <v/>
      </c>
    </row>
    <row r="18" spans="1:11">
      <c r="A18" s="24"/>
      <c r="B18" s="13"/>
      <c r="C18" s="13"/>
      <c r="D18" s="13"/>
      <c r="E18" s="9">
        <f t="shared" si="0"/>
        <v>0</v>
      </c>
      <c r="F18" s="9">
        <f t="shared" si="1"/>
        <v>0</v>
      </c>
      <c r="G18" s="4" t="str">
        <f t="shared" si="2"/>
        <v/>
      </c>
      <c r="H18" s="4" t="str">
        <f t="shared" si="3"/>
        <v/>
      </c>
      <c r="I18" s="4" t="str">
        <f t="shared" si="4"/>
        <v/>
      </c>
      <c r="J18" s="2" t="str">
        <f t="shared" si="5"/>
        <v/>
      </c>
      <c r="K18" s="19" t="str">
        <f>IFERROR(テーブル2[[#This Row],[原価 (円)]]/テーブル2[[#This Row],[単価 (円)]],"")</f>
        <v/>
      </c>
    </row>
    <row r="19" spans="1:11">
      <c r="A19" s="24"/>
      <c r="B19" s="13"/>
      <c r="C19" s="13"/>
      <c r="D19" s="13"/>
      <c r="E19" s="9">
        <f t="shared" si="0"/>
        <v>0</v>
      </c>
      <c r="F19" s="9">
        <f t="shared" si="1"/>
        <v>0</v>
      </c>
      <c r="G19" s="4" t="str">
        <f t="shared" si="2"/>
        <v/>
      </c>
      <c r="H19" s="4" t="str">
        <f t="shared" si="3"/>
        <v/>
      </c>
      <c r="I19" s="4" t="str">
        <f t="shared" si="4"/>
        <v/>
      </c>
      <c r="J19" s="2" t="str">
        <f t="shared" si="5"/>
        <v/>
      </c>
      <c r="K19" s="19" t="str">
        <f>IFERROR(テーブル2[[#This Row],[原価 (円)]]/テーブル2[[#This Row],[単価 (円)]],"")</f>
        <v/>
      </c>
    </row>
    <row r="20" spans="1:11">
      <c r="A20" s="24"/>
      <c r="B20" s="13"/>
      <c r="C20" s="13"/>
      <c r="D20" s="13"/>
      <c r="E20" s="9">
        <f t="shared" si="0"/>
        <v>0</v>
      </c>
      <c r="F20" s="9">
        <f t="shared" si="1"/>
        <v>0</v>
      </c>
      <c r="G20" s="4" t="str">
        <f t="shared" si="2"/>
        <v/>
      </c>
      <c r="H20" s="4" t="str">
        <f t="shared" si="3"/>
        <v/>
      </c>
      <c r="I20" s="4" t="str">
        <f t="shared" si="4"/>
        <v/>
      </c>
      <c r="J20" s="2" t="str">
        <f t="shared" si="5"/>
        <v/>
      </c>
      <c r="K20" s="19" t="str">
        <f>IFERROR(テーブル2[[#This Row],[原価 (円)]]/テーブル2[[#This Row],[単価 (円)]],"")</f>
        <v/>
      </c>
    </row>
    <row r="21" spans="1:11">
      <c r="A21" s="24"/>
      <c r="B21" s="15"/>
      <c r="C21" s="13"/>
      <c r="D21" s="13"/>
      <c r="E21" s="9">
        <f t="shared" si="0"/>
        <v>0</v>
      </c>
      <c r="F21" s="9">
        <f t="shared" si="1"/>
        <v>0</v>
      </c>
      <c r="G21" s="4" t="str">
        <f t="shared" si="2"/>
        <v/>
      </c>
      <c r="H21" s="4" t="str">
        <f t="shared" si="3"/>
        <v/>
      </c>
      <c r="I21" s="4" t="str">
        <f t="shared" si="4"/>
        <v/>
      </c>
      <c r="J21" s="2" t="str">
        <f t="shared" si="5"/>
        <v/>
      </c>
      <c r="K21" s="19" t="str">
        <f>IFERROR(テーブル2[[#This Row],[原価 (円)]]/テーブル2[[#This Row],[単価 (円)]],"")</f>
        <v/>
      </c>
    </row>
    <row r="22" spans="1:11">
      <c r="A22" s="24"/>
      <c r="B22" s="15"/>
      <c r="C22" s="13"/>
      <c r="D22" s="13"/>
      <c r="E22" s="9">
        <f t="shared" si="0"/>
        <v>0</v>
      </c>
      <c r="F22" s="9">
        <f t="shared" si="1"/>
        <v>0</v>
      </c>
      <c r="G22" s="4" t="str">
        <f t="shared" si="2"/>
        <v/>
      </c>
      <c r="H22" s="4" t="str">
        <f t="shared" si="3"/>
        <v/>
      </c>
      <c r="I22" s="4" t="str">
        <f t="shared" si="4"/>
        <v/>
      </c>
      <c r="J22" s="2" t="str">
        <f t="shared" si="5"/>
        <v/>
      </c>
      <c r="K22" s="19" t="str">
        <f>IFERROR(テーブル2[[#This Row],[原価 (円)]]/テーブル2[[#This Row],[単価 (円)]],"")</f>
        <v/>
      </c>
    </row>
    <row r="23" spans="1:11">
      <c r="A23" s="24" t="s">
        <v>12</v>
      </c>
      <c r="B23" s="16"/>
      <c r="C23" s="13"/>
      <c r="D23" s="18"/>
      <c r="E23" s="9">
        <f t="shared" si="0"/>
        <v>0</v>
      </c>
      <c r="F23" s="9">
        <f t="shared" si="1"/>
        <v>0</v>
      </c>
      <c r="G23" s="4" t="str">
        <f t="shared" si="2"/>
        <v/>
      </c>
      <c r="H23" s="4" t="str">
        <f t="shared" si="3"/>
        <v/>
      </c>
      <c r="I23" s="4" t="str">
        <f t="shared" si="4"/>
        <v/>
      </c>
      <c r="J23" s="2" t="str">
        <f t="shared" si="5"/>
        <v/>
      </c>
      <c r="K23" s="19" t="str">
        <f>IFERROR(テーブル2[[#This Row],[原価 (円)]]/テーブル2[[#This Row],[単価 (円)]],"")</f>
        <v/>
      </c>
    </row>
    <row r="24" spans="1:11">
      <c r="A24" s="24" t="s">
        <v>13</v>
      </c>
      <c r="B24" s="16"/>
      <c r="C24" s="13"/>
      <c r="D24" s="18"/>
      <c r="E24" s="9">
        <f t="shared" si="0"/>
        <v>0</v>
      </c>
      <c r="F24" s="9">
        <f t="shared" si="1"/>
        <v>0</v>
      </c>
      <c r="G24" s="4" t="str">
        <f t="shared" si="2"/>
        <v/>
      </c>
      <c r="H24" s="4" t="str">
        <f t="shared" si="3"/>
        <v/>
      </c>
      <c r="I24" s="4" t="str">
        <f t="shared" si="4"/>
        <v/>
      </c>
      <c r="J24" s="2" t="str">
        <f t="shared" si="5"/>
        <v/>
      </c>
      <c r="K24" s="19" t="str">
        <f>IFERROR(テーブル2[[#This Row],[原価 (円)]]/テーブル2[[#This Row],[単価 (円)]],"")</f>
        <v/>
      </c>
    </row>
    <row r="25" spans="1:11">
      <c r="A25" s="24" t="s">
        <v>13</v>
      </c>
      <c r="B25" s="16"/>
      <c r="C25" s="13"/>
      <c r="D25" s="18"/>
      <c r="E25" s="9">
        <f t="shared" si="0"/>
        <v>0</v>
      </c>
      <c r="F25" s="9">
        <f t="shared" si="1"/>
        <v>0</v>
      </c>
      <c r="G25" s="4" t="str">
        <f t="shared" si="2"/>
        <v/>
      </c>
      <c r="H25" s="4" t="str">
        <f t="shared" si="3"/>
        <v/>
      </c>
      <c r="I25" s="4" t="str">
        <f t="shared" si="4"/>
        <v/>
      </c>
      <c r="J25" s="2" t="str">
        <f t="shared" si="5"/>
        <v/>
      </c>
      <c r="K25" s="19" t="str">
        <f>IFERROR(テーブル2[[#This Row],[原価 (円)]]/テーブル2[[#This Row],[単価 (円)]],"")</f>
        <v/>
      </c>
    </row>
    <row r="26" spans="1:11">
      <c r="A26" s="24" t="s">
        <v>12</v>
      </c>
      <c r="B26" s="16"/>
      <c r="C26" s="13"/>
      <c r="D26" s="18"/>
      <c r="E26" s="9">
        <f t="shared" si="0"/>
        <v>0</v>
      </c>
      <c r="F26" s="9">
        <f t="shared" si="1"/>
        <v>0</v>
      </c>
      <c r="G26" s="4" t="str">
        <f t="shared" si="2"/>
        <v/>
      </c>
      <c r="H26" s="4" t="str">
        <f t="shared" si="3"/>
        <v/>
      </c>
      <c r="I26" s="4" t="str">
        <f t="shared" si="4"/>
        <v/>
      </c>
      <c r="J26" s="2" t="str">
        <f t="shared" si="5"/>
        <v/>
      </c>
      <c r="K26" s="19" t="str">
        <f>IFERROR(テーブル2[[#This Row],[原価 (円)]]/テーブル2[[#This Row],[単価 (円)]],"")</f>
        <v/>
      </c>
    </row>
    <row r="27" spans="1:11">
      <c r="A27" s="24" t="s">
        <v>14</v>
      </c>
      <c r="B27" s="16"/>
      <c r="C27" s="13"/>
      <c r="D27" s="18"/>
      <c r="E27" s="9">
        <f t="shared" si="0"/>
        <v>0</v>
      </c>
      <c r="F27" s="9">
        <f t="shared" si="1"/>
        <v>0</v>
      </c>
      <c r="G27" s="4" t="str">
        <f t="shared" si="2"/>
        <v/>
      </c>
      <c r="H27" s="4" t="str">
        <f t="shared" si="3"/>
        <v/>
      </c>
      <c r="I27" s="4" t="str">
        <f t="shared" si="4"/>
        <v/>
      </c>
      <c r="J27" s="2" t="str">
        <f t="shared" si="5"/>
        <v/>
      </c>
      <c r="K27" s="19" t="str">
        <f>IFERROR(テーブル2[[#This Row],[原価 (円)]]/テーブル2[[#This Row],[単価 (円)]],"")</f>
        <v/>
      </c>
    </row>
    <row r="28" spans="1:11">
      <c r="A28" s="24" t="s">
        <v>12</v>
      </c>
      <c r="B28" s="16"/>
      <c r="C28" s="13"/>
      <c r="D28" s="18"/>
      <c r="E28" s="9">
        <f t="shared" si="0"/>
        <v>0</v>
      </c>
      <c r="F28" s="9">
        <f t="shared" si="1"/>
        <v>0</v>
      </c>
      <c r="G28" s="4" t="str">
        <f t="shared" si="2"/>
        <v/>
      </c>
      <c r="H28" s="4" t="str">
        <f t="shared" si="3"/>
        <v/>
      </c>
      <c r="I28" s="4" t="str">
        <f t="shared" si="4"/>
        <v/>
      </c>
      <c r="J28" s="2" t="str">
        <f t="shared" si="5"/>
        <v/>
      </c>
      <c r="K28" s="19" t="str">
        <f>IFERROR(テーブル2[[#This Row],[原価 (円)]]/テーブル2[[#This Row],[単価 (円)]],"")</f>
        <v/>
      </c>
    </row>
    <row r="29" spans="1:11">
      <c r="A29" s="24" t="s">
        <v>15</v>
      </c>
      <c r="B29" s="16"/>
      <c r="C29" s="13"/>
      <c r="D29" s="18"/>
      <c r="E29" s="9">
        <f t="shared" si="0"/>
        <v>0</v>
      </c>
      <c r="F29" s="9">
        <f t="shared" si="1"/>
        <v>0</v>
      </c>
      <c r="G29" s="4" t="str">
        <f t="shared" si="2"/>
        <v/>
      </c>
      <c r="H29" s="4" t="str">
        <f t="shared" si="3"/>
        <v/>
      </c>
      <c r="I29" s="4" t="str">
        <f t="shared" si="4"/>
        <v/>
      </c>
      <c r="J29" s="2" t="str">
        <f t="shared" si="5"/>
        <v/>
      </c>
      <c r="K29" s="19" t="str">
        <f>IFERROR(テーブル2[[#This Row],[原価 (円)]]/テーブル2[[#This Row],[単価 (円)]],"")</f>
        <v/>
      </c>
    </row>
    <row r="30" spans="1:11">
      <c r="A30" s="24" t="s">
        <v>16</v>
      </c>
      <c r="B30" s="16"/>
      <c r="C30" s="13"/>
      <c r="D30" s="18"/>
      <c r="E30" s="9">
        <f t="shared" si="0"/>
        <v>0</v>
      </c>
      <c r="F30" s="9">
        <f t="shared" si="1"/>
        <v>0</v>
      </c>
      <c r="G30" s="4" t="str">
        <f t="shared" si="2"/>
        <v/>
      </c>
      <c r="H30" s="4" t="str">
        <f t="shared" si="3"/>
        <v/>
      </c>
      <c r="I30" s="4" t="str">
        <f t="shared" si="4"/>
        <v/>
      </c>
      <c r="J30" s="2" t="str">
        <f t="shared" si="5"/>
        <v/>
      </c>
      <c r="K30" s="19" t="str">
        <f>IFERROR(テーブル2[[#This Row],[原価 (円)]]/テーブル2[[#This Row],[単価 (円)]],"")</f>
        <v/>
      </c>
    </row>
    <row r="31" spans="1:11">
      <c r="A31" s="25"/>
      <c r="B31" s="6"/>
      <c r="C31" s="2"/>
      <c r="D31" s="9"/>
      <c r="E31" s="9"/>
      <c r="F31" s="9"/>
      <c r="G31" s="4"/>
      <c r="H31" s="4"/>
      <c r="I31" s="4"/>
      <c r="J31" s="2"/>
    </row>
    <row r="32" spans="1:11">
      <c r="A32" s="25"/>
      <c r="B32" s="6"/>
      <c r="C32" s="2"/>
      <c r="D32" s="9"/>
      <c r="E32" s="9"/>
      <c r="F32" s="9"/>
      <c r="G32" s="4"/>
      <c r="H32" s="4"/>
      <c r="I32" s="4"/>
      <c r="J32" s="2"/>
    </row>
  </sheetData>
  <sortState ref="A3:E22">
    <sortCondition descending="1" ref="E3:E22"/>
  </sortState>
  <phoneticPr fontId="2"/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18" sqref="I18"/>
    </sheetView>
  </sheetViews>
  <sheetFormatPr defaultRowHeight="18.75"/>
  <cols>
    <col min="1" max="1" width="20" style="23" customWidth="1"/>
    <col min="2" max="2" width="10.375" style="5" customWidth="1"/>
    <col min="3" max="3" width="10.25" customWidth="1"/>
    <col min="4" max="4" width="10.375" style="7" customWidth="1"/>
    <col min="5" max="6" width="12.25" style="7" customWidth="1"/>
    <col min="7" max="7" width="15.875" style="3" customWidth="1"/>
    <col min="8" max="9" width="14" style="3" customWidth="1"/>
    <col min="10" max="10" width="21.25" customWidth="1"/>
    <col min="11" max="11" width="11.375" style="10" bestFit="1" customWidth="1"/>
  </cols>
  <sheetData>
    <row r="1" spans="1:11">
      <c r="A1" s="21" t="s">
        <v>10</v>
      </c>
      <c r="B1" s="5">
        <f>IFERROR(E1/C1,"")</f>
        <v>462.11849192100539</v>
      </c>
      <c r="C1">
        <f>SUM(C3:C310)</f>
        <v>2785</v>
      </c>
      <c r="D1">
        <f>SUM(D3:D310)</f>
        <v>2950</v>
      </c>
      <c r="E1" s="7">
        <f>SUM(E3:E310)</f>
        <v>1287000</v>
      </c>
      <c r="F1" s="7">
        <f>SUM(F3:F310)</f>
        <v>943150</v>
      </c>
      <c r="G1" s="11" t="s">
        <v>11</v>
      </c>
      <c r="J1" s="21" t="s">
        <v>37</v>
      </c>
      <c r="K1" s="22">
        <f>(E1 - F1) / E1</f>
        <v>0.26717171717171717</v>
      </c>
    </row>
    <row r="2" spans="1:11">
      <c r="A2" s="12" t="s">
        <v>2</v>
      </c>
      <c r="B2" s="14" t="s">
        <v>0</v>
      </c>
      <c r="C2" s="12" t="s">
        <v>3</v>
      </c>
      <c r="D2" s="17" t="s">
        <v>1</v>
      </c>
      <c r="E2" s="8" t="s">
        <v>4</v>
      </c>
      <c r="F2" s="8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0" t="s">
        <v>37</v>
      </c>
    </row>
    <row r="3" spans="1:11">
      <c r="A3" s="24" t="s">
        <v>17</v>
      </c>
      <c r="B3" s="13">
        <v>350</v>
      </c>
      <c r="C3" s="13">
        <v>300</v>
      </c>
      <c r="D3" s="13">
        <v>50</v>
      </c>
      <c r="E3" s="9">
        <f t="shared" ref="E3:E30" si="0">$B3 * $C3</f>
        <v>105000</v>
      </c>
      <c r="F3" s="9">
        <f t="shared" ref="F3:F30" si="1">$E3 - ($D3 * $C3)</f>
        <v>90000</v>
      </c>
      <c r="G3" s="4" t="str">
        <f t="shared" ref="G3:G30" si="2">IFERROR(IF(RANK(C3, C$3:C$311) &lt;= ROUNDUP(COUNTA(C$3:C$311) * 0.2, 0), "A", IF(RANK(C3, C$3:C$311) &lt;= ROUNDUP(COUNTA(C$3:C$311) * 0.5, 0), "B", "C")),"")</f>
        <v>A</v>
      </c>
      <c r="H3" s="4" t="str">
        <f t="shared" ref="H3:H30" si="3">IF(E3=0, "", IF(RANK(E3, E$3:E$311) &lt;= ROUNDUP(COUNTA(E$3:E$311) * 0.2, 0), "A", IF(RANK(E3, E$3:E$311) &lt;= ROUNDUP(COUNTA(E$3:E$311) * 0.5, 0), "B", "C")))</f>
        <v>A</v>
      </c>
      <c r="I3" s="4" t="str">
        <f t="shared" ref="I3:I30" si="4">IF(F3=0, "", IF(RANK(F3, F$3:F$311) &lt;= ROUNDUP(COUNTA(F$3:F$311) * 0.2, 0), "A", IF(RANK(F3, F$3:F$311) &lt;= ROUNDUP(COUNTA(F$3:F$311) * 0.5, 0), "B", "C")))</f>
        <v>A</v>
      </c>
      <c r="J3" s="2" t="str">
        <f t="shared" ref="J3:J30" si="5">IF(AND(G3="A", H3="A", I3="A"), "主力メニュー",
    IF(AND(G3="A", H3&lt;&gt;"A", I3&lt;&gt;"A"), "集客メニュー",
        IF(AND(G3&lt;&gt;"A", H3="A", I3="A"), "利益重視メニュー",
            IF(AND(G3="B", H3="B", I3="B"), "隠れ人気メニュー",
                IF(AND(G3="C", H3="C", I3="C"), "改良検討メニュー", "")))))</f>
        <v>主力メニュー</v>
      </c>
      <c r="K3" s="19">
        <f>IFERROR(テーブル22[[#This Row],[原価 (円)]]/テーブル22[[#This Row],[単価 (円)]],"")</f>
        <v>0.14285714285714285</v>
      </c>
    </row>
    <row r="4" spans="1:11">
      <c r="A4" s="24" t="s">
        <v>18</v>
      </c>
      <c r="B4" s="13">
        <v>450</v>
      </c>
      <c r="C4" s="13">
        <v>220</v>
      </c>
      <c r="D4" s="13">
        <v>100</v>
      </c>
      <c r="E4" s="9">
        <f t="shared" si="0"/>
        <v>99000</v>
      </c>
      <c r="F4" s="9">
        <f t="shared" si="1"/>
        <v>77000</v>
      </c>
      <c r="G4" s="4" t="str">
        <f t="shared" si="2"/>
        <v>A</v>
      </c>
      <c r="H4" s="4" t="str">
        <f t="shared" si="3"/>
        <v>A</v>
      </c>
      <c r="I4" s="4" t="str">
        <f t="shared" si="4"/>
        <v>A</v>
      </c>
      <c r="J4" s="2" t="str">
        <f t="shared" si="5"/>
        <v>主力メニュー</v>
      </c>
      <c r="K4" s="19">
        <f>IFERROR(テーブル22[[#This Row],[原価 (円)]]/テーブル22[[#This Row],[単価 (円)]],"")</f>
        <v>0.22222222222222221</v>
      </c>
    </row>
    <row r="5" spans="1:11">
      <c r="A5" s="24" t="s">
        <v>20</v>
      </c>
      <c r="B5" s="13">
        <v>500</v>
      </c>
      <c r="C5" s="13">
        <v>180</v>
      </c>
      <c r="D5" s="13">
        <v>120</v>
      </c>
      <c r="E5" s="9">
        <f t="shared" si="0"/>
        <v>90000</v>
      </c>
      <c r="F5" s="9">
        <f t="shared" si="1"/>
        <v>68400</v>
      </c>
      <c r="G5" s="4" t="str">
        <f t="shared" si="2"/>
        <v>A</v>
      </c>
      <c r="H5" s="4" t="str">
        <f t="shared" si="3"/>
        <v>A</v>
      </c>
      <c r="I5" s="4" t="str">
        <f t="shared" si="4"/>
        <v>A</v>
      </c>
      <c r="J5" s="2" t="str">
        <f t="shared" si="5"/>
        <v>主力メニュー</v>
      </c>
      <c r="K5" s="19">
        <f>IFERROR(テーブル22[[#This Row],[原価 (円)]]/テーブル22[[#This Row],[単価 (円)]],"")</f>
        <v>0.24</v>
      </c>
    </row>
    <row r="6" spans="1:11">
      <c r="A6" s="24" t="s">
        <v>25</v>
      </c>
      <c r="B6" s="15">
        <v>450</v>
      </c>
      <c r="C6" s="13">
        <v>180</v>
      </c>
      <c r="D6" s="13">
        <v>80</v>
      </c>
      <c r="E6" s="9">
        <f t="shared" si="0"/>
        <v>81000</v>
      </c>
      <c r="F6" s="9">
        <f t="shared" si="1"/>
        <v>66600</v>
      </c>
      <c r="G6" s="4" t="str">
        <f t="shared" si="2"/>
        <v>A</v>
      </c>
      <c r="H6" s="4" t="str">
        <f t="shared" si="3"/>
        <v>A</v>
      </c>
      <c r="I6" s="4" t="str">
        <f t="shared" si="4"/>
        <v>A</v>
      </c>
      <c r="J6" s="2" t="str">
        <f t="shared" si="5"/>
        <v>主力メニュー</v>
      </c>
      <c r="K6" s="19">
        <f>IFERROR(テーブル22[[#This Row],[原価 (円)]]/テーブル22[[#This Row],[単価 (円)]],"")</f>
        <v>0.17777777777777778</v>
      </c>
    </row>
    <row r="7" spans="1:11">
      <c r="A7" s="24" t="s">
        <v>24</v>
      </c>
      <c r="B7" s="13">
        <v>400</v>
      </c>
      <c r="C7" s="13">
        <v>200</v>
      </c>
      <c r="D7" s="13">
        <v>70</v>
      </c>
      <c r="E7" s="9">
        <f t="shared" si="0"/>
        <v>80000</v>
      </c>
      <c r="F7" s="9">
        <f t="shared" si="1"/>
        <v>66000</v>
      </c>
      <c r="G7" s="4" t="str">
        <f t="shared" si="2"/>
        <v>A</v>
      </c>
      <c r="H7" s="4" t="str">
        <f t="shared" si="3"/>
        <v>B</v>
      </c>
      <c r="I7" s="4" t="str">
        <f t="shared" si="4"/>
        <v>A</v>
      </c>
      <c r="J7" s="2" t="str">
        <f t="shared" si="5"/>
        <v/>
      </c>
      <c r="K7" s="19">
        <f>IFERROR(テーブル22[[#This Row],[原価 (円)]]/テーブル22[[#This Row],[単価 (円)]],"")</f>
        <v>0.17499999999999999</v>
      </c>
    </row>
    <row r="8" spans="1:11">
      <c r="A8" s="24" t="s">
        <v>23</v>
      </c>
      <c r="B8" s="15">
        <v>600</v>
      </c>
      <c r="C8" s="13">
        <v>140</v>
      </c>
      <c r="D8" s="13">
        <v>180</v>
      </c>
      <c r="E8" s="9">
        <f t="shared" si="0"/>
        <v>84000</v>
      </c>
      <c r="F8" s="9">
        <f t="shared" si="1"/>
        <v>58800</v>
      </c>
      <c r="G8" s="4" t="str">
        <f t="shared" si="2"/>
        <v>B</v>
      </c>
      <c r="H8" s="4" t="str">
        <f t="shared" si="3"/>
        <v>A</v>
      </c>
      <c r="I8" s="4" t="str">
        <f t="shared" si="4"/>
        <v>A</v>
      </c>
      <c r="J8" s="2" t="str">
        <f t="shared" si="5"/>
        <v>利益重視メニュー</v>
      </c>
      <c r="K8" s="19">
        <f>IFERROR(テーブル22[[#This Row],[原価 (円)]]/テーブル22[[#This Row],[単価 (円)]],"")</f>
        <v>0.3</v>
      </c>
    </row>
    <row r="9" spans="1:11">
      <c r="A9" s="24" t="s">
        <v>33</v>
      </c>
      <c r="B9" s="15">
        <v>450</v>
      </c>
      <c r="C9" s="13">
        <v>160</v>
      </c>
      <c r="D9" s="13">
        <v>100</v>
      </c>
      <c r="E9" s="9">
        <f t="shared" si="0"/>
        <v>72000</v>
      </c>
      <c r="F9" s="9">
        <f t="shared" si="1"/>
        <v>56000</v>
      </c>
      <c r="G9" s="4" t="str">
        <f t="shared" si="2"/>
        <v>B</v>
      </c>
      <c r="H9" s="4" t="str">
        <f t="shared" si="3"/>
        <v>B</v>
      </c>
      <c r="I9" s="4" t="str">
        <f t="shared" si="4"/>
        <v>B</v>
      </c>
      <c r="J9" s="2" t="str">
        <f t="shared" si="5"/>
        <v>隠れ人気メニュー</v>
      </c>
      <c r="K9" s="19">
        <f>IFERROR(テーブル22[[#This Row],[原価 (円)]]/テーブル22[[#This Row],[単価 (円)]],"")</f>
        <v>0.22222222222222221</v>
      </c>
    </row>
    <row r="10" spans="1:11">
      <c r="A10" s="24" t="s">
        <v>21</v>
      </c>
      <c r="B10" s="13">
        <v>400</v>
      </c>
      <c r="C10" s="13">
        <v>160</v>
      </c>
      <c r="D10" s="13">
        <v>70</v>
      </c>
      <c r="E10" s="9">
        <f t="shared" si="0"/>
        <v>64000</v>
      </c>
      <c r="F10" s="9">
        <f t="shared" si="1"/>
        <v>52800</v>
      </c>
      <c r="G10" s="4" t="str">
        <f t="shared" si="2"/>
        <v>B</v>
      </c>
      <c r="H10" s="4" t="str">
        <f t="shared" si="3"/>
        <v>B</v>
      </c>
      <c r="I10" s="4" t="str">
        <f t="shared" si="4"/>
        <v>B</v>
      </c>
      <c r="J10" s="2" t="str">
        <f t="shared" si="5"/>
        <v>隠れ人気メニュー</v>
      </c>
      <c r="K10" s="19">
        <f>IFERROR(テーブル22[[#This Row],[原価 (円)]]/テーブル22[[#This Row],[単価 (円)]],"")</f>
        <v>0.17499999999999999</v>
      </c>
    </row>
    <row r="11" spans="1:11">
      <c r="A11" s="24" t="s">
        <v>22</v>
      </c>
      <c r="B11" s="13">
        <v>550</v>
      </c>
      <c r="C11" s="13">
        <v>130</v>
      </c>
      <c r="D11" s="13">
        <v>150</v>
      </c>
      <c r="E11" s="9">
        <f t="shared" si="0"/>
        <v>71500</v>
      </c>
      <c r="F11" s="9">
        <f t="shared" si="1"/>
        <v>52000</v>
      </c>
      <c r="G11" s="4" t="str">
        <f t="shared" si="2"/>
        <v>C</v>
      </c>
      <c r="H11" s="4" t="str">
        <f t="shared" si="3"/>
        <v>B</v>
      </c>
      <c r="I11" s="4" t="str">
        <f t="shared" si="4"/>
        <v>B</v>
      </c>
      <c r="J11" s="2" t="str">
        <f t="shared" si="5"/>
        <v/>
      </c>
      <c r="K11" s="19">
        <f>IFERROR(テーブル22[[#This Row],[原価 (円)]]/テーブル22[[#This Row],[単価 (円)]],"")</f>
        <v>0.27272727272727271</v>
      </c>
    </row>
    <row r="12" spans="1:11">
      <c r="A12" s="24" t="s">
        <v>34</v>
      </c>
      <c r="B12" s="15">
        <v>650</v>
      </c>
      <c r="C12" s="13">
        <v>130</v>
      </c>
      <c r="D12" s="13">
        <v>250</v>
      </c>
      <c r="E12" s="9">
        <f t="shared" si="0"/>
        <v>84500</v>
      </c>
      <c r="F12" s="9">
        <f t="shared" si="1"/>
        <v>52000</v>
      </c>
      <c r="G12" s="4" t="str">
        <f t="shared" si="2"/>
        <v>C</v>
      </c>
      <c r="H12" s="4" t="str">
        <f t="shared" si="3"/>
        <v>A</v>
      </c>
      <c r="I12" s="4" t="str">
        <f t="shared" si="4"/>
        <v>B</v>
      </c>
      <c r="J12" s="2" t="str">
        <f t="shared" si="5"/>
        <v/>
      </c>
      <c r="K12" s="19">
        <f>IFERROR(テーブル22[[#This Row],[原価 (円)]]/テーブル22[[#This Row],[単価 (円)]],"")</f>
        <v>0.38461538461538464</v>
      </c>
    </row>
    <row r="13" spans="1:11">
      <c r="A13" s="24" t="s">
        <v>19</v>
      </c>
      <c r="B13" s="15">
        <v>300</v>
      </c>
      <c r="C13" s="13">
        <v>150</v>
      </c>
      <c r="D13" s="13">
        <v>40</v>
      </c>
      <c r="E13" s="9">
        <f t="shared" si="0"/>
        <v>45000</v>
      </c>
      <c r="F13" s="9">
        <f t="shared" si="1"/>
        <v>39000</v>
      </c>
      <c r="G13" s="4" t="str">
        <f t="shared" si="2"/>
        <v>B</v>
      </c>
      <c r="H13" s="4" t="str">
        <f t="shared" si="3"/>
        <v>C</v>
      </c>
      <c r="I13" s="4" t="str">
        <f t="shared" si="4"/>
        <v>B</v>
      </c>
      <c r="J13" s="2" t="str">
        <f t="shared" si="5"/>
        <v/>
      </c>
      <c r="K13" s="19">
        <f>IFERROR(テーブル22[[#This Row],[原価 (円)]]/テーブル22[[#This Row],[単価 (円)]],"")</f>
        <v>0.13333333333333333</v>
      </c>
    </row>
    <row r="14" spans="1:11">
      <c r="A14" s="24" t="s">
        <v>32</v>
      </c>
      <c r="B14" s="15">
        <v>550</v>
      </c>
      <c r="C14" s="13">
        <v>110</v>
      </c>
      <c r="D14" s="13">
        <v>200</v>
      </c>
      <c r="E14" s="9">
        <f t="shared" si="0"/>
        <v>60500</v>
      </c>
      <c r="F14" s="9">
        <f t="shared" si="1"/>
        <v>38500</v>
      </c>
      <c r="G14" s="4" t="str">
        <f t="shared" si="2"/>
        <v>C</v>
      </c>
      <c r="H14" s="4" t="str">
        <f t="shared" si="3"/>
        <v>B</v>
      </c>
      <c r="I14" s="4" t="str">
        <f t="shared" si="4"/>
        <v>B</v>
      </c>
      <c r="J14" s="2" t="str">
        <f t="shared" si="5"/>
        <v/>
      </c>
      <c r="K14" s="19">
        <f>IFERROR(テーブル22[[#This Row],[原価 (円)]]/テーブル22[[#This Row],[単価 (円)]],"")</f>
        <v>0.36363636363636365</v>
      </c>
    </row>
    <row r="15" spans="1:11">
      <c r="A15" s="24" t="s">
        <v>27</v>
      </c>
      <c r="B15" s="13">
        <v>600</v>
      </c>
      <c r="C15" s="13">
        <v>90</v>
      </c>
      <c r="D15" s="13">
        <v>200</v>
      </c>
      <c r="E15" s="9">
        <f t="shared" si="0"/>
        <v>54000</v>
      </c>
      <c r="F15" s="9">
        <f t="shared" si="1"/>
        <v>36000</v>
      </c>
      <c r="G15" s="4" t="str">
        <f t="shared" si="2"/>
        <v>C</v>
      </c>
      <c r="H15" s="4" t="str">
        <f t="shared" si="3"/>
        <v>B</v>
      </c>
      <c r="I15" s="4" t="str">
        <f t="shared" si="4"/>
        <v>B</v>
      </c>
      <c r="J15" s="2" t="str">
        <f t="shared" si="5"/>
        <v/>
      </c>
      <c r="K15" s="19">
        <f>IFERROR(テーブル22[[#This Row],[原価 (円)]]/テーブル22[[#This Row],[単価 (円)]],"")</f>
        <v>0.33333333333333331</v>
      </c>
    </row>
    <row r="16" spans="1:11">
      <c r="A16" s="24" t="s">
        <v>26</v>
      </c>
      <c r="B16" s="13">
        <v>500</v>
      </c>
      <c r="C16" s="13">
        <v>100</v>
      </c>
      <c r="D16" s="13">
        <v>150</v>
      </c>
      <c r="E16" s="9">
        <f t="shared" si="0"/>
        <v>50000</v>
      </c>
      <c r="F16" s="9">
        <f t="shared" si="1"/>
        <v>35000</v>
      </c>
      <c r="G16" s="4" t="str">
        <f t="shared" si="2"/>
        <v>C</v>
      </c>
      <c r="H16" s="4" t="str">
        <f t="shared" si="3"/>
        <v>B</v>
      </c>
      <c r="I16" s="4" t="str">
        <f t="shared" si="4"/>
        <v>B</v>
      </c>
      <c r="J16" s="2" t="str">
        <f t="shared" si="5"/>
        <v/>
      </c>
      <c r="K16" s="19">
        <f>IFERROR(テーブル22[[#This Row],[原価 (円)]]/テーブル22[[#This Row],[単価 (円)]],"")</f>
        <v>0.3</v>
      </c>
    </row>
    <row r="17" spans="1:11">
      <c r="A17" s="24" t="s">
        <v>29</v>
      </c>
      <c r="B17" s="13">
        <v>400</v>
      </c>
      <c r="C17" s="13">
        <v>120</v>
      </c>
      <c r="D17" s="13">
        <v>120</v>
      </c>
      <c r="E17" s="9">
        <f t="shared" si="0"/>
        <v>48000</v>
      </c>
      <c r="F17" s="9">
        <f t="shared" si="1"/>
        <v>33600</v>
      </c>
      <c r="G17" s="4" t="str">
        <f t="shared" si="2"/>
        <v>C</v>
      </c>
      <c r="H17" s="4" t="str">
        <f t="shared" si="3"/>
        <v>B</v>
      </c>
      <c r="I17" s="4" t="str">
        <f t="shared" si="4"/>
        <v>C</v>
      </c>
      <c r="J17" s="2" t="str">
        <f t="shared" si="5"/>
        <v/>
      </c>
      <c r="K17" s="19">
        <f>IFERROR(テーブル22[[#This Row],[原価 (円)]]/テーブル22[[#This Row],[単価 (円)]],"")</f>
        <v>0.3</v>
      </c>
    </row>
    <row r="18" spans="1:11">
      <c r="A18" s="24" t="s">
        <v>28</v>
      </c>
      <c r="B18" s="13">
        <v>500</v>
      </c>
      <c r="C18" s="13">
        <v>85</v>
      </c>
      <c r="D18" s="13">
        <v>150</v>
      </c>
      <c r="E18" s="9">
        <f t="shared" si="0"/>
        <v>42500</v>
      </c>
      <c r="F18" s="9">
        <f t="shared" si="1"/>
        <v>29750</v>
      </c>
      <c r="G18" s="4" t="str">
        <f t="shared" si="2"/>
        <v>C</v>
      </c>
      <c r="H18" s="4" t="str">
        <f t="shared" si="3"/>
        <v>C</v>
      </c>
      <c r="I18" s="4" t="str">
        <f t="shared" si="4"/>
        <v>C</v>
      </c>
      <c r="J18" s="2" t="str">
        <f t="shared" si="5"/>
        <v>改良検討メニュー</v>
      </c>
      <c r="K18" s="19">
        <f>IFERROR(テーブル22[[#This Row],[原価 (円)]]/テーブル22[[#This Row],[単価 (円)]],"")</f>
        <v>0.3</v>
      </c>
    </row>
    <row r="19" spans="1:11">
      <c r="A19" s="24" t="s">
        <v>35</v>
      </c>
      <c r="B19" s="13">
        <v>300</v>
      </c>
      <c r="C19" s="13">
        <v>140</v>
      </c>
      <c r="D19" s="13">
        <v>120</v>
      </c>
      <c r="E19" s="9">
        <f t="shared" si="0"/>
        <v>42000</v>
      </c>
      <c r="F19" s="9">
        <f t="shared" si="1"/>
        <v>25200</v>
      </c>
      <c r="G19" s="4" t="str">
        <f t="shared" si="2"/>
        <v>B</v>
      </c>
      <c r="H19" s="4" t="str">
        <f t="shared" si="3"/>
        <v>C</v>
      </c>
      <c r="I19" s="4" t="str">
        <f t="shared" si="4"/>
        <v>C</v>
      </c>
      <c r="J19" s="2" t="str">
        <f t="shared" si="5"/>
        <v/>
      </c>
      <c r="K19" s="19">
        <f>IFERROR(テーブル22[[#This Row],[原価 (円)]]/テーブル22[[#This Row],[単価 (円)]],"")</f>
        <v>0.4</v>
      </c>
    </row>
    <row r="20" spans="1:11">
      <c r="A20" s="24" t="s">
        <v>30</v>
      </c>
      <c r="B20" s="13">
        <v>700</v>
      </c>
      <c r="C20" s="13">
        <v>60</v>
      </c>
      <c r="D20" s="13">
        <v>300</v>
      </c>
      <c r="E20" s="9">
        <f t="shared" si="0"/>
        <v>42000</v>
      </c>
      <c r="F20" s="9">
        <f t="shared" si="1"/>
        <v>24000</v>
      </c>
      <c r="G20" s="4" t="str">
        <f t="shared" si="2"/>
        <v>C</v>
      </c>
      <c r="H20" s="4" t="str">
        <f t="shared" si="3"/>
        <v>C</v>
      </c>
      <c r="I20" s="4" t="str">
        <f t="shared" si="4"/>
        <v>C</v>
      </c>
      <c r="J20" s="2" t="str">
        <f t="shared" si="5"/>
        <v>改良検討メニュー</v>
      </c>
      <c r="K20" s="19">
        <f>IFERROR(テーブル22[[#This Row],[原価 (円)]]/テーブル22[[#This Row],[単価 (円)]],"")</f>
        <v>0.42857142857142855</v>
      </c>
    </row>
    <row r="21" spans="1:11">
      <c r="A21" s="24" t="s">
        <v>31</v>
      </c>
      <c r="B21" s="15">
        <v>800</v>
      </c>
      <c r="C21" s="13">
        <v>50</v>
      </c>
      <c r="D21" s="13">
        <v>350</v>
      </c>
      <c r="E21" s="9">
        <f t="shared" si="0"/>
        <v>40000</v>
      </c>
      <c r="F21" s="9">
        <f t="shared" si="1"/>
        <v>22500</v>
      </c>
      <c r="G21" s="4" t="str">
        <f t="shared" si="2"/>
        <v>C</v>
      </c>
      <c r="H21" s="4" t="str">
        <f t="shared" si="3"/>
        <v>C</v>
      </c>
      <c r="I21" s="4" t="str">
        <f t="shared" si="4"/>
        <v>C</v>
      </c>
      <c r="J21" s="2" t="str">
        <f t="shared" si="5"/>
        <v>改良検討メニュー</v>
      </c>
      <c r="K21" s="19">
        <f>IFERROR(テーブル22[[#This Row],[原価 (円)]]/テーブル22[[#This Row],[単価 (円)]],"")</f>
        <v>0.4375</v>
      </c>
    </row>
    <row r="22" spans="1:11">
      <c r="A22" s="24" t="s">
        <v>36</v>
      </c>
      <c r="B22" s="15">
        <v>400</v>
      </c>
      <c r="C22" s="13">
        <v>80</v>
      </c>
      <c r="D22" s="13">
        <v>150</v>
      </c>
      <c r="E22" s="9">
        <f t="shared" si="0"/>
        <v>32000</v>
      </c>
      <c r="F22" s="9">
        <f t="shared" si="1"/>
        <v>20000</v>
      </c>
      <c r="G22" s="4" t="str">
        <f t="shared" si="2"/>
        <v>C</v>
      </c>
      <c r="H22" s="4" t="str">
        <f t="shared" si="3"/>
        <v>C</v>
      </c>
      <c r="I22" s="4" t="str">
        <f t="shared" si="4"/>
        <v>C</v>
      </c>
      <c r="J22" s="2" t="str">
        <f t="shared" si="5"/>
        <v>改良検討メニュー</v>
      </c>
      <c r="K22" s="19">
        <f>IFERROR(テーブル22[[#This Row],[原価 (円)]]/テーブル22[[#This Row],[単価 (円)]],"")</f>
        <v>0.375</v>
      </c>
    </row>
    <row r="23" spans="1:11">
      <c r="A23" s="24" t="s">
        <v>12</v>
      </c>
      <c r="B23" s="16"/>
      <c r="C23" s="13"/>
      <c r="D23" s="18"/>
      <c r="E23" s="9">
        <f t="shared" si="0"/>
        <v>0</v>
      </c>
      <c r="F23" s="9">
        <f t="shared" si="1"/>
        <v>0</v>
      </c>
      <c r="G23" s="4" t="str">
        <f t="shared" si="2"/>
        <v/>
      </c>
      <c r="H23" s="4" t="str">
        <f t="shared" si="3"/>
        <v/>
      </c>
      <c r="I23" s="4" t="str">
        <f t="shared" si="4"/>
        <v/>
      </c>
      <c r="J23" s="2" t="str">
        <f t="shared" si="5"/>
        <v/>
      </c>
      <c r="K23" s="19" t="str">
        <f>IFERROR(テーブル22[[#This Row],[原価 (円)]]/テーブル22[[#This Row],[単価 (円)]],"")</f>
        <v/>
      </c>
    </row>
    <row r="24" spans="1:11">
      <c r="A24" s="24" t="s">
        <v>12</v>
      </c>
      <c r="B24" s="16"/>
      <c r="C24" s="13"/>
      <c r="D24" s="18"/>
      <c r="E24" s="9">
        <f t="shared" si="0"/>
        <v>0</v>
      </c>
      <c r="F24" s="9">
        <f t="shared" si="1"/>
        <v>0</v>
      </c>
      <c r="G24" s="4" t="str">
        <f t="shared" si="2"/>
        <v/>
      </c>
      <c r="H24" s="4" t="str">
        <f t="shared" si="3"/>
        <v/>
      </c>
      <c r="I24" s="4" t="str">
        <f t="shared" si="4"/>
        <v/>
      </c>
      <c r="J24" s="2" t="str">
        <f t="shared" si="5"/>
        <v/>
      </c>
      <c r="K24" s="19" t="str">
        <f>IFERROR(テーブル22[[#This Row],[原価 (円)]]/テーブル22[[#This Row],[単価 (円)]],"")</f>
        <v/>
      </c>
    </row>
    <row r="25" spans="1:11">
      <c r="A25" s="24" t="s">
        <v>12</v>
      </c>
      <c r="B25" s="16"/>
      <c r="C25" s="13"/>
      <c r="D25" s="18"/>
      <c r="E25" s="9">
        <f t="shared" si="0"/>
        <v>0</v>
      </c>
      <c r="F25" s="9">
        <f t="shared" si="1"/>
        <v>0</v>
      </c>
      <c r="G25" s="4" t="str">
        <f t="shared" si="2"/>
        <v/>
      </c>
      <c r="H25" s="4" t="str">
        <f t="shared" si="3"/>
        <v/>
      </c>
      <c r="I25" s="4" t="str">
        <f t="shared" si="4"/>
        <v/>
      </c>
      <c r="J25" s="2" t="str">
        <f t="shared" si="5"/>
        <v/>
      </c>
      <c r="K25" s="19" t="str">
        <f>IFERROR(テーブル22[[#This Row],[原価 (円)]]/テーブル22[[#This Row],[単価 (円)]],"")</f>
        <v/>
      </c>
    </row>
    <row r="26" spans="1:11">
      <c r="A26" s="24" t="s">
        <v>12</v>
      </c>
      <c r="B26" s="16"/>
      <c r="C26" s="13"/>
      <c r="D26" s="18"/>
      <c r="E26" s="9">
        <f t="shared" si="0"/>
        <v>0</v>
      </c>
      <c r="F26" s="9">
        <f t="shared" si="1"/>
        <v>0</v>
      </c>
      <c r="G26" s="4" t="str">
        <f t="shared" si="2"/>
        <v/>
      </c>
      <c r="H26" s="4" t="str">
        <f t="shared" si="3"/>
        <v/>
      </c>
      <c r="I26" s="4" t="str">
        <f t="shared" si="4"/>
        <v/>
      </c>
      <c r="J26" s="2" t="str">
        <f t="shared" si="5"/>
        <v/>
      </c>
      <c r="K26" s="19" t="str">
        <f>IFERROR(テーブル22[[#This Row],[原価 (円)]]/テーブル22[[#This Row],[単価 (円)]],"")</f>
        <v/>
      </c>
    </row>
    <row r="27" spans="1:11">
      <c r="A27" s="24" t="s">
        <v>12</v>
      </c>
      <c r="B27" s="16"/>
      <c r="C27" s="13"/>
      <c r="D27" s="18"/>
      <c r="E27" s="9">
        <f t="shared" si="0"/>
        <v>0</v>
      </c>
      <c r="F27" s="9">
        <f t="shared" si="1"/>
        <v>0</v>
      </c>
      <c r="G27" s="4" t="str">
        <f t="shared" si="2"/>
        <v/>
      </c>
      <c r="H27" s="4" t="str">
        <f t="shared" si="3"/>
        <v/>
      </c>
      <c r="I27" s="4" t="str">
        <f t="shared" si="4"/>
        <v/>
      </c>
      <c r="J27" s="2" t="str">
        <f t="shared" si="5"/>
        <v/>
      </c>
      <c r="K27" s="19" t="str">
        <f>IFERROR(テーブル22[[#This Row],[原価 (円)]]/テーブル22[[#This Row],[単価 (円)]],"")</f>
        <v/>
      </c>
    </row>
    <row r="28" spans="1:11">
      <c r="A28" s="24" t="s">
        <v>12</v>
      </c>
      <c r="B28" s="16"/>
      <c r="C28" s="13"/>
      <c r="D28" s="18"/>
      <c r="E28" s="9">
        <f t="shared" si="0"/>
        <v>0</v>
      </c>
      <c r="F28" s="9">
        <f t="shared" si="1"/>
        <v>0</v>
      </c>
      <c r="G28" s="4" t="str">
        <f t="shared" si="2"/>
        <v/>
      </c>
      <c r="H28" s="4" t="str">
        <f t="shared" si="3"/>
        <v/>
      </c>
      <c r="I28" s="4" t="str">
        <f t="shared" si="4"/>
        <v/>
      </c>
      <c r="J28" s="2" t="str">
        <f t="shared" si="5"/>
        <v/>
      </c>
      <c r="K28" s="19" t="str">
        <f>IFERROR(テーブル22[[#This Row],[原価 (円)]]/テーブル22[[#This Row],[単価 (円)]],"")</f>
        <v/>
      </c>
    </row>
    <row r="29" spans="1:11">
      <c r="A29" s="24" t="s">
        <v>12</v>
      </c>
      <c r="B29" s="16"/>
      <c r="C29" s="13"/>
      <c r="D29" s="18"/>
      <c r="E29" s="9">
        <f t="shared" si="0"/>
        <v>0</v>
      </c>
      <c r="F29" s="9">
        <f t="shared" si="1"/>
        <v>0</v>
      </c>
      <c r="G29" s="4" t="str">
        <f t="shared" si="2"/>
        <v/>
      </c>
      <c r="H29" s="4" t="str">
        <f t="shared" si="3"/>
        <v/>
      </c>
      <c r="I29" s="4" t="str">
        <f t="shared" si="4"/>
        <v/>
      </c>
      <c r="J29" s="2" t="str">
        <f t="shared" si="5"/>
        <v/>
      </c>
      <c r="K29" s="19" t="str">
        <f>IFERROR(テーブル22[[#This Row],[原価 (円)]]/テーブル22[[#This Row],[単価 (円)]],"")</f>
        <v/>
      </c>
    </row>
    <row r="30" spans="1:11">
      <c r="A30" s="24" t="s">
        <v>12</v>
      </c>
      <c r="B30" s="16"/>
      <c r="C30" s="13"/>
      <c r="D30" s="18"/>
      <c r="E30" s="9">
        <f t="shared" si="0"/>
        <v>0</v>
      </c>
      <c r="F30" s="9">
        <f t="shared" si="1"/>
        <v>0</v>
      </c>
      <c r="G30" s="4" t="str">
        <f t="shared" si="2"/>
        <v/>
      </c>
      <c r="H30" s="4" t="str">
        <f t="shared" si="3"/>
        <v/>
      </c>
      <c r="I30" s="4" t="str">
        <f t="shared" si="4"/>
        <v/>
      </c>
      <c r="J30" s="2" t="str">
        <f t="shared" si="5"/>
        <v/>
      </c>
      <c r="K30" s="19" t="str">
        <f>IFERROR(テーブル22[[#This Row],[原価 (円)]]/テーブル22[[#This Row],[単価 (円)]],"")</f>
        <v/>
      </c>
    </row>
    <row r="31" spans="1:11">
      <c r="A31" s="25"/>
      <c r="B31" s="6"/>
      <c r="C31" s="2"/>
      <c r="D31" s="9"/>
      <c r="E31" s="9"/>
      <c r="F31" s="9"/>
      <c r="G31" s="4"/>
      <c r="H31" s="4"/>
      <c r="I31" s="4"/>
      <c r="J31" s="2"/>
    </row>
    <row r="32" spans="1:11">
      <c r="A32" s="25"/>
      <c r="B32" s="6"/>
      <c r="C32" s="2"/>
      <c r="D32" s="9"/>
      <c r="E32" s="9"/>
      <c r="F32" s="9"/>
      <c r="G32" s="4"/>
      <c r="H32" s="4"/>
      <c r="I32" s="4"/>
      <c r="J32" s="2"/>
    </row>
  </sheetData>
  <phoneticPr fontId="2"/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はじめに</vt:lpstr>
      <vt:lpstr>ABC分析</vt:lpstr>
      <vt:lpstr>ABC分析 (サンプル)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sato28</dc:creator>
  <cp:lastModifiedBy>田川英幸</cp:lastModifiedBy>
  <dcterms:created xsi:type="dcterms:W3CDTF">2015-06-05T18:19:34Z</dcterms:created>
  <dcterms:modified xsi:type="dcterms:W3CDTF">2025-04-26T11:16:56Z</dcterms:modified>
</cp:coreProperties>
</file>