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19440" windowHeight="14880"/>
  </bookViews>
  <sheets>
    <sheet name="レシピシート" sheetId="4" r:id="rId1"/>
    <sheet name="原材料リスト" sheetId="2" r:id="rId2"/>
    <sheet name="ドリンクメニュー" sheetId="3" r:id="rId3"/>
  </sheets>
  <definedNames>
    <definedName name="果物">原材料リスト!$B$14:$B$16</definedName>
    <definedName name="調味料">原材料リスト!$B$5:$B$11</definedName>
    <definedName name="肉">原材料リスト!$B$4</definedName>
    <definedName name="野菜">原材料リスト!$B$2:$B$3</definedName>
    <definedName name="卵・乳製品">原材料リスト!$B$12:$B$13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4" l="1"/>
  <c r="E29" i="4"/>
  <c r="F28" i="4"/>
  <c r="E28" i="4"/>
  <c r="F27" i="4"/>
  <c r="E27" i="4"/>
  <c r="F26" i="4"/>
  <c r="E26" i="4"/>
  <c r="F25" i="4"/>
  <c r="E25" i="4"/>
  <c r="F24" i="4"/>
  <c r="E24" i="4"/>
  <c r="F23" i="4"/>
  <c r="E23" i="4"/>
  <c r="F22" i="4"/>
  <c r="E22" i="4"/>
  <c r="F21" i="4"/>
  <c r="E21" i="4"/>
  <c r="F20" i="4"/>
  <c r="E20" i="4"/>
  <c r="F19" i="4"/>
  <c r="E19" i="4"/>
  <c r="F18" i="4"/>
  <c r="E18" i="4"/>
  <c r="F17" i="4"/>
  <c r="E17" i="4"/>
  <c r="F16" i="4"/>
  <c r="E16" i="4"/>
  <c r="F15" i="4"/>
  <c r="E15" i="4"/>
  <c r="F14" i="4"/>
  <c r="E14" i="4"/>
  <c r="H13" i="4"/>
  <c r="F13" i="4"/>
  <c r="E13" i="4"/>
  <c r="G13" i="4" l="1"/>
  <c r="G14" i="4"/>
  <c r="G15" i="4"/>
  <c r="G16" i="4"/>
  <c r="G17" i="4"/>
  <c r="G18" i="4"/>
  <c r="G19" i="4"/>
  <c r="G20" i="4"/>
  <c r="G21" i="4"/>
  <c r="G22" i="4"/>
  <c r="G23" i="4"/>
  <c r="G24" i="4"/>
  <c r="G25" i="4"/>
  <c r="G26" i="4"/>
  <c r="G27" i="4"/>
  <c r="G28" i="4"/>
  <c r="G29" i="4"/>
  <c r="G8" i="4" l="1"/>
  <c r="G9" i="4" l="1"/>
  <c r="G10" i="4"/>
  <c r="G3" i="2" l="1"/>
  <c r="J3" i="2"/>
  <c r="G11" i="2" l="1"/>
  <c r="M2" i="3"/>
  <c r="M3" i="3"/>
  <c r="M4" i="3"/>
  <c r="M5" i="3"/>
  <c r="M8" i="3"/>
  <c r="M9" i="3"/>
  <c r="M10" i="3"/>
  <c r="M11" i="3"/>
  <c r="M12" i="3"/>
  <c r="M13" i="3"/>
  <c r="M14" i="3"/>
  <c r="L3" i="3"/>
  <c r="L4" i="3"/>
  <c r="L5" i="3"/>
  <c r="L6" i="3"/>
  <c r="L7" i="3"/>
  <c r="L8" i="3"/>
  <c r="L9" i="3"/>
  <c r="L10" i="3"/>
  <c r="L11" i="3"/>
  <c r="L12" i="3"/>
  <c r="L13" i="3"/>
  <c r="L14" i="3"/>
  <c r="L15" i="3"/>
  <c r="G3" i="3"/>
  <c r="G4" i="3"/>
  <c r="G5" i="3"/>
  <c r="G6" i="3"/>
  <c r="M6" i="3" s="1"/>
  <c r="G7" i="3"/>
  <c r="M7" i="3" s="1"/>
  <c r="G8" i="3"/>
  <c r="G9" i="3"/>
  <c r="G10" i="3"/>
  <c r="G11" i="3"/>
  <c r="G12" i="3"/>
  <c r="G13" i="3"/>
  <c r="G14" i="3"/>
  <c r="G15" i="3"/>
  <c r="K2" i="3"/>
  <c r="K3" i="3"/>
  <c r="K4" i="3"/>
  <c r="K5" i="3"/>
  <c r="K6" i="3"/>
  <c r="K7" i="3"/>
  <c r="K8" i="3"/>
  <c r="K9" i="3"/>
  <c r="K10" i="3"/>
  <c r="K11" i="3"/>
  <c r="K12" i="3"/>
  <c r="K13" i="3"/>
  <c r="K14" i="3"/>
  <c r="K15" i="3"/>
  <c r="J15" i="3"/>
  <c r="M15" i="3" s="1"/>
  <c r="G2" i="3"/>
  <c r="L2" i="3" s="1"/>
  <c r="J13" i="2"/>
  <c r="J5" i="2"/>
  <c r="J6" i="2"/>
  <c r="J14" i="2"/>
  <c r="J12" i="2"/>
  <c r="J15" i="2"/>
  <c r="J16" i="2"/>
  <c r="J4" i="2"/>
  <c r="J2" i="2"/>
  <c r="J7" i="2"/>
  <c r="J8" i="2"/>
  <c r="J9" i="2"/>
  <c r="J10" i="2"/>
  <c r="J11" i="2"/>
  <c r="G10" i="2" l="1"/>
  <c r="G9" i="2"/>
  <c r="G8" i="2"/>
  <c r="G7" i="2"/>
  <c r="G2" i="2"/>
  <c r="G4" i="2"/>
  <c r="G13" i="2"/>
  <c r="G6" i="2"/>
  <c r="G14" i="2"/>
  <c r="G12" i="2"/>
  <c r="G15" i="2"/>
  <c r="G16" i="2"/>
  <c r="G5" i="2"/>
</calcChain>
</file>

<file path=xl/sharedStrings.xml><?xml version="1.0" encoding="utf-8"?>
<sst xmlns="http://schemas.openxmlformats.org/spreadsheetml/2006/main" count="152" uniqueCount="99">
  <si>
    <t>歩留</t>
    <rPh sb="0" eb="2">
      <t>ブド</t>
    </rPh>
    <phoneticPr fontId="5"/>
  </si>
  <si>
    <t>単価</t>
    <rPh sb="0" eb="2">
      <t>タンカ</t>
    </rPh>
    <phoneticPr fontId="5"/>
  </si>
  <si>
    <t>原料名</t>
    <rPh sb="0" eb="3">
      <t>ゲンリョウメイ</t>
    </rPh>
    <phoneticPr fontId="5"/>
  </si>
  <si>
    <t>単位</t>
    <rPh sb="0" eb="2">
      <t>タンイ</t>
    </rPh>
    <phoneticPr fontId="5"/>
  </si>
  <si>
    <t>仕入先</t>
    <rPh sb="0" eb="3">
      <t>シイレサキ</t>
    </rPh>
    <phoneticPr fontId="5"/>
  </si>
  <si>
    <t>ml</t>
  </si>
  <si>
    <t>内容量</t>
    <rPh sb="0" eb="3">
      <t>ナイヨウリョウ</t>
    </rPh>
    <phoneticPr fontId="5"/>
  </si>
  <si>
    <t>卵</t>
    <rPh sb="0" eb="1">
      <t>タマゴ</t>
    </rPh>
    <phoneticPr fontId="2"/>
  </si>
  <si>
    <t>個</t>
    <rPh sb="0" eb="1">
      <t>コ</t>
    </rPh>
    <phoneticPr fontId="2"/>
  </si>
  <si>
    <t>卵屋</t>
    <rPh sb="0" eb="2">
      <t>タマゴヤ</t>
    </rPh>
    <phoneticPr fontId="2"/>
  </si>
  <si>
    <t>砂糖</t>
    <rPh sb="0" eb="2">
      <t>サトウ</t>
    </rPh>
    <phoneticPr fontId="2"/>
  </si>
  <si>
    <t>g</t>
  </si>
  <si>
    <t>業務スーパー</t>
    <rPh sb="0" eb="2">
      <t>ギョウム</t>
    </rPh>
    <phoneticPr fontId="2"/>
  </si>
  <si>
    <t>本</t>
    <rPh sb="0" eb="1">
      <t>ホン</t>
    </rPh>
    <phoneticPr fontId="2"/>
  </si>
  <si>
    <t>八百屋</t>
    <rPh sb="0" eb="3">
      <t>ヤオヤ</t>
    </rPh>
    <phoneticPr fontId="2"/>
  </si>
  <si>
    <t>牛乳</t>
    <rPh sb="0" eb="2">
      <t>ギュウニュウ</t>
    </rPh>
    <phoneticPr fontId="2"/>
  </si>
  <si>
    <t>牛乳屋</t>
    <rPh sb="0" eb="2">
      <t>ギュウ</t>
    </rPh>
    <rPh sb="2" eb="3">
      <t>ヤ</t>
    </rPh>
    <phoneticPr fontId="2"/>
  </si>
  <si>
    <t>冷凍アボカド</t>
    <rPh sb="0" eb="2">
      <t>レイトウ</t>
    </rPh>
    <phoneticPr fontId="2"/>
  </si>
  <si>
    <t>ガムシロップ</t>
  </si>
  <si>
    <t>アマゾン</t>
  </si>
  <si>
    <t>バナナ</t>
  </si>
  <si>
    <t>ネットスーパー</t>
  </si>
  <si>
    <t>いちご</t>
  </si>
  <si>
    <t>仕入価格(税抜)</t>
    <phoneticPr fontId="4"/>
  </si>
  <si>
    <t>備考</t>
    <rPh sb="0" eb="2">
      <t>ビコウ</t>
    </rPh>
    <phoneticPr fontId="4"/>
  </si>
  <si>
    <t>食材</t>
    <rPh sb="0" eb="2">
      <t>ショクザイ</t>
    </rPh>
    <phoneticPr fontId="6"/>
  </si>
  <si>
    <t>単価</t>
    <rPh sb="0" eb="2">
      <t>タンカ</t>
    </rPh>
    <phoneticPr fontId="6"/>
  </si>
  <si>
    <t>原価</t>
    <rPh sb="0" eb="2">
      <t>ゲンカ</t>
    </rPh>
    <phoneticPr fontId="6"/>
  </si>
  <si>
    <t>備考</t>
    <rPh sb="0" eb="2">
      <t>ビコウ</t>
    </rPh>
    <phoneticPr fontId="5"/>
  </si>
  <si>
    <t>更新日</t>
    <rPh sb="0" eb="2">
      <t>コウシン</t>
    </rPh>
    <rPh sb="2" eb="3">
      <t>ビ</t>
    </rPh>
    <phoneticPr fontId="4"/>
  </si>
  <si>
    <t>g</t>
    <phoneticPr fontId="4"/>
  </si>
  <si>
    <t>合いびき肉(牛・豚)</t>
    <rPh sb="0" eb="1">
      <t>ア</t>
    </rPh>
    <rPh sb="4" eb="5">
      <t>ニク</t>
    </rPh>
    <rPh sb="6" eb="7">
      <t>ギュウ</t>
    </rPh>
    <rPh sb="8" eb="9">
      <t>ブタ</t>
    </rPh>
    <phoneticPr fontId="4"/>
  </si>
  <si>
    <t>ネットスーパー</t>
    <phoneticPr fontId="4"/>
  </si>
  <si>
    <t>玉ねぎ</t>
    <rPh sb="0" eb="1">
      <t>タマ</t>
    </rPh>
    <phoneticPr fontId="4"/>
  </si>
  <si>
    <t>個</t>
    <rPh sb="0" eb="1">
      <t>コ</t>
    </rPh>
    <phoneticPr fontId="4"/>
  </si>
  <si>
    <t>スーパー</t>
    <phoneticPr fontId="4"/>
  </si>
  <si>
    <t>料理酒</t>
    <rPh sb="0" eb="3">
      <t>リョウリシュ</t>
    </rPh>
    <phoneticPr fontId="4"/>
  </si>
  <si>
    <t>ml</t>
    <phoneticPr fontId="4"/>
  </si>
  <si>
    <t>塩</t>
    <rPh sb="0" eb="1">
      <t>シオ</t>
    </rPh>
    <phoneticPr fontId="4"/>
  </si>
  <si>
    <t xml:space="preserve">g </t>
    <phoneticPr fontId="4"/>
  </si>
  <si>
    <t>こしょう</t>
    <phoneticPr fontId="4"/>
  </si>
  <si>
    <t>醤油</t>
    <rPh sb="0" eb="2">
      <t>ショウユ</t>
    </rPh>
    <phoneticPr fontId="4"/>
  </si>
  <si>
    <t>使用量</t>
    <rPh sb="0" eb="3">
      <t>シヨウリョウ</t>
    </rPh>
    <phoneticPr fontId="6"/>
  </si>
  <si>
    <t>商品名</t>
    <rPh sb="0" eb="3">
      <t>ショウヒンメイ</t>
    </rPh>
    <phoneticPr fontId="4"/>
  </si>
  <si>
    <t>税込価格</t>
    <rPh sb="0" eb="2">
      <t>ゼイコミ</t>
    </rPh>
    <rPh sb="2" eb="4">
      <t>カカク</t>
    </rPh>
    <phoneticPr fontId="4"/>
  </si>
  <si>
    <t>消費税</t>
    <rPh sb="0" eb="3">
      <t>ショウヒゼイ</t>
    </rPh>
    <phoneticPr fontId="4"/>
  </si>
  <si>
    <t>原価率</t>
    <rPh sb="0" eb="3">
      <t>ゲンカリツ</t>
    </rPh>
    <phoneticPr fontId="4"/>
  </si>
  <si>
    <t>原価総計</t>
    <rPh sb="0" eb="2">
      <t>ゲンカ</t>
    </rPh>
    <rPh sb="2" eb="4">
      <t>ソウケイ</t>
    </rPh>
    <phoneticPr fontId="4"/>
  </si>
  <si>
    <t>利益</t>
    <rPh sb="0" eb="2">
      <t>リエキ</t>
    </rPh>
    <phoneticPr fontId="4"/>
  </si>
  <si>
    <t>コード</t>
    <phoneticPr fontId="4"/>
  </si>
  <si>
    <t>販売価格</t>
    <rPh sb="0" eb="4">
      <t>ハンバ</t>
    </rPh>
    <phoneticPr fontId="4"/>
  </si>
  <si>
    <t>一杯の量</t>
    <rPh sb="0" eb="2">
      <t>イッパイ</t>
    </rPh>
    <rPh sb="3" eb="4">
      <t>リョウ</t>
    </rPh>
    <phoneticPr fontId="4"/>
  </si>
  <si>
    <t>利益</t>
    <rPh sb="0" eb="2">
      <t>リエキ</t>
    </rPh>
    <phoneticPr fontId="4"/>
  </si>
  <si>
    <t>原価率</t>
    <rPh sb="0" eb="3">
      <t>ゲンカリツ</t>
    </rPh>
    <phoneticPr fontId="4"/>
  </si>
  <si>
    <t>ml</t>
    <phoneticPr fontId="2"/>
  </si>
  <si>
    <t>アサヒ</t>
    <phoneticPr fontId="2"/>
  </si>
  <si>
    <t>単位2</t>
    <rPh sb="0" eb="3">
      <t>タンイ2</t>
    </rPh>
    <phoneticPr fontId="4"/>
  </si>
  <si>
    <t>ビール(大)</t>
    <rPh sb="4" eb="5">
      <t>ダイ</t>
    </rPh>
    <phoneticPr fontId="2"/>
  </si>
  <si>
    <t>ビール(中)</t>
    <rPh sb="4" eb="5">
      <t>チュウ</t>
    </rPh>
    <phoneticPr fontId="2"/>
  </si>
  <si>
    <t>ビール(小)</t>
    <rPh sb="4" eb="5">
      <t>チイ</t>
    </rPh>
    <phoneticPr fontId="4"/>
  </si>
  <si>
    <t>瓶ビール</t>
    <rPh sb="0" eb="1">
      <t>ビン</t>
    </rPh>
    <phoneticPr fontId="4"/>
  </si>
  <si>
    <t>本</t>
    <rPh sb="0" eb="1">
      <t>ホン</t>
    </rPh>
    <phoneticPr fontId="4"/>
  </si>
  <si>
    <t>sapporo</t>
    <phoneticPr fontId="4"/>
  </si>
  <si>
    <t>瓶コーラ</t>
    <rPh sb="0" eb="1">
      <t>ビン</t>
    </rPh>
    <phoneticPr fontId="4"/>
  </si>
  <si>
    <t>コカ・コーラ</t>
    <phoneticPr fontId="4"/>
  </si>
  <si>
    <t>瓶オレンジジュース</t>
    <rPh sb="0" eb="1">
      <t>ビン</t>
    </rPh>
    <phoneticPr fontId="4"/>
  </si>
  <si>
    <t>ケチャップ</t>
    <phoneticPr fontId="4"/>
  </si>
  <si>
    <t>プチトマト</t>
    <phoneticPr fontId="4"/>
  </si>
  <si>
    <t>種類</t>
    <rPh sb="0" eb="2">
      <t>シュルイ</t>
    </rPh>
    <phoneticPr fontId="4"/>
  </si>
  <si>
    <t>調味料</t>
  </si>
  <si>
    <t>肉</t>
  </si>
  <si>
    <t>野菜</t>
  </si>
  <si>
    <t>肉</t>
    <rPh sb="0" eb="1">
      <t>ニク</t>
    </rPh>
    <phoneticPr fontId="4"/>
  </si>
  <si>
    <t>調味料</t>
    <rPh sb="0" eb="3">
      <t>チョウミリョウ</t>
    </rPh>
    <phoneticPr fontId="4"/>
  </si>
  <si>
    <t>野菜</t>
    <rPh sb="0" eb="2">
      <t>ヤサイ</t>
    </rPh>
    <phoneticPr fontId="4"/>
  </si>
  <si>
    <t>果物</t>
    <rPh sb="0" eb="2">
      <t>クダモノ</t>
    </rPh>
    <phoneticPr fontId="4"/>
  </si>
  <si>
    <t>卵・乳製品</t>
  </si>
  <si>
    <t>卵・乳製品</t>
    <rPh sb="0" eb="1">
      <t>タマゴ</t>
    </rPh>
    <rPh sb="2" eb="5">
      <t>ニュウセイヒン</t>
    </rPh>
    <phoneticPr fontId="4"/>
  </si>
  <si>
    <t>こしょう</t>
  </si>
  <si>
    <t>プチトマト</t>
  </si>
  <si>
    <t>重複</t>
    <rPh sb="0" eb="2">
      <t>チョウフク</t>
    </rPh>
    <phoneticPr fontId="4"/>
  </si>
  <si>
    <t>仕入価格
(税抜)</t>
    <phoneticPr fontId="4"/>
  </si>
  <si>
    <t>調理手順</t>
    <rPh sb="0" eb="2">
      <t>チョウリ</t>
    </rPh>
    <rPh sb="2" eb="4">
      <t>テジュン</t>
    </rPh>
    <phoneticPr fontId="4"/>
  </si>
  <si>
    <t>1.たまねぎをみじん切り、鶏肉は一口大に切る</t>
    <rPh sb="10" eb="11">
      <t>ギ</t>
    </rPh>
    <rPh sb="13" eb="15">
      <t>トリニク</t>
    </rPh>
    <rPh sb="16" eb="18">
      <t>ヒトクチ</t>
    </rPh>
    <rPh sb="18" eb="19">
      <t>ダイ</t>
    </rPh>
    <rPh sb="20" eb="21">
      <t>キ</t>
    </rPh>
    <phoneticPr fontId="4"/>
  </si>
  <si>
    <t>2.フライパンを熱し油を適量ひく</t>
    <rPh sb="8" eb="9">
      <t>ネッ</t>
    </rPh>
    <rPh sb="10" eb="11">
      <t>アブラ</t>
    </rPh>
    <rPh sb="12" eb="14">
      <t>テキリョウ</t>
    </rPh>
    <phoneticPr fontId="4"/>
  </si>
  <si>
    <t>3.玉ねぎをフライパンで炒める（弱火）</t>
    <rPh sb="2" eb="3">
      <t>タマ</t>
    </rPh>
    <rPh sb="12" eb="13">
      <t>イタ</t>
    </rPh>
    <rPh sb="16" eb="18">
      <t>ヨワビ</t>
    </rPh>
    <phoneticPr fontId="4"/>
  </si>
  <si>
    <t>4.玉ねぎがしんなりしたら鶏肉を加えて炒める</t>
    <rPh sb="2" eb="3">
      <t>タマ</t>
    </rPh>
    <rPh sb="13" eb="15">
      <t>トリニク</t>
    </rPh>
    <rPh sb="16" eb="17">
      <t>クワ</t>
    </rPh>
    <rPh sb="19" eb="20">
      <t>イタ</t>
    </rPh>
    <phoneticPr fontId="4"/>
  </si>
  <si>
    <t>5.塩であじをととのえる</t>
    <rPh sb="2" eb="3">
      <t>シオ</t>
    </rPh>
    <phoneticPr fontId="4"/>
  </si>
  <si>
    <t>6.具が全体に行き渡るように混ぜてさらにケチャップを加えて混ぜる</t>
    <rPh sb="2" eb="3">
      <t>グ</t>
    </rPh>
    <rPh sb="4" eb="6">
      <t>ゼンタイ</t>
    </rPh>
    <rPh sb="7" eb="8">
      <t>イ</t>
    </rPh>
    <rPh sb="9" eb="10">
      <t>ワタ</t>
    </rPh>
    <rPh sb="14" eb="15">
      <t>マ</t>
    </rPh>
    <rPh sb="26" eb="27">
      <t>クワ</t>
    </rPh>
    <rPh sb="29" eb="30">
      <t>マ</t>
    </rPh>
    <phoneticPr fontId="4"/>
  </si>
  <si>
    <t>ポイント</t>
    <phoneticPr fontId="4"/>
  </si>
  <si>
    <t>コード</t>
    <phoneticPr fontId="4"/>
  </si>
  <si>
    <t>レシピNo</t>
    <phoneticPr fontId="4"/>
  </si>
  <si>
    <t>オムレツ</t>
    <phoneticPr fontId="4"/>
  </si>
  <si>
    <t>7.一度具をフライパンからおろし、フライパンで卵をひく</t>
    <rPh sb="2" eb="4">
      <t>イチド</t>
    </rPh>
    <rPh sb="4" eb="5">
      <t>グ</t>
    </rPh>
    <rPh sb="23" eb="24">
      <t>タマゴ</t>
    </rPh>
    <phoneticPr fontId="4"/>
  </si>
  <si>
    <t>8.半熟になったタイミングで具を載せて卵のカタチを整える</t>
    <rPh sb="2" eb="4">
      <t>ハンジュク</t>
    </rPh>
    <rPh sb="14" eb="15">
      <t>グ</t>
    </rPh>
    <rPh sb="16" eb="17">
      <t>ノ</t>
    </rPh>
    <rPh sb="19" eb="20">
      <t>タマゴ</t>
    </rPh>
    <rPh sb="25" eb="26">
      <t>トトノ</t>
    </rPh>
    <phoneticPr fontId="4"/>
  </si>
  <si>
    <t>9.皿に盛り付けて完成</t>
    <rPh sb="2" eb="3">
      <t>サラ</t>
    </rPh>
    <rPh sb="4" eb="5">
      <t>モ</t>
    </rPh>
    <rPh sb="6" eb="7">
      <t>ツ</t>
    </rPh>
    <rPh sb="9" eb="11">
      <t>カンセイ</t>
    </rPh>
    <phoneticPr fontId="4"/>
  </si>
  <si>
    <t>オムレツは洋食の定番で</t>
    <rPh sb="5" eb="7">
      <t>ヨウショク</t>
    </rPh>
    <rPh sb="8" eb="10">
      <t>テイバン</t>
    </rPh>
    <phoneticPr fontId="4"/>
  </si>
  <si>
    <t>大人から子供まで愛される</t>
    <rPh sb="0" eb="2">
      <t>オトナ</t>
    </rPh>
    <rPh sb="4" eb="6">
      <t>コドモ</t>
    </rPh>
    <rPh sb="8" eb="9">
      <t>アイ</t>
    </rPh>
    <phoneticPr fontId="4"/>
  </si>
  <si>
    <t>レシピです。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</si>
</sst>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
    <numFmt numFmtId="177" formatCode="#,##0.0_ "/>
    <numFmt numFmtId="178" formatCode="0_ "/>
    <numFmt numFmtId="179" formatCode="0_);[Red]\(0\)"/>
    <numFmt numFmtId="180" formatCode="#,##0_ ;[Red]\-#,##0\ "/>
    <numFmt numFmtId="181" formatCode="0.0"/>
  </numFmts>
  <fonts count="14">
    <font>
      <sz val="11"/>
      <color theme="1"/>
      <name val="ＭＳ Ｐゴシック"/>
      <family val="2"/>
      <scheme val="minor"/>
    </font>
    <font>
      <sz val="11"/>
      <color theme="1"/>
      <name val="ＭＳ Ｐゴシック"/>
      <family val="2"/>
      <scheme val="minor"/>
    </font>
    <font>
      <sz val="18"/>
      <color theme="3"/>
      <name val="ＭＳ Ｐゴシック"/>
      <family val="2"/>
      <charset val="128"/>
      <scheme val="major"/>
    </font>
    <font>
      <sz val="10"/>
      <name val="メイリオ"/>
      <family val="3"/>
      <charset val="128"/>
    </font>
    <font>
      <sz val="6"/>
      <name val="ＭＳ Ｐゴシック"/>
      <family val="3"/>
      <charset val="128"/>
      <scheme val="minor"/>
    </font>
    <font>
      <sz val="6"/>
      <name val="Osaka"/>
      <family val="3"/>
      <charset val="128"/>
    </font>
    <font>
      <sz val="6"/>
      <name val="ＭＳ Ｐゴシック"/>
      <family val="3"/>
      <charset val="128"/>
    </font>
    <font>
      <sz val="12"/>
      <name val="メイリオ"/>
      <family val="3"/>
      <charset val="128"/>
    </font>
    <font>
      <sz val="11"/>
      <name val="メイリオ"/>
      <family val="3"/>
      <charset val="128"/>
    </font>
    <font>
      <b/>
      <sz val="11"/>
      <color theme="0"/>
      <name val="メイリオ"/>
      <family val="3"/>
      <charset val="128"/>
    </font>
    <font>
      <b/>
      <sz val="12"/>
      <name val="メイリオ"/>
      <family val="3"/>
      <charset val="128"/>
    </font>
    <font>
      <b/>
      <sz val="11"/>
      <name val="メイリオ"/>
      <family val="3"/>
      <charset val="128"/>
    </font>
    <font>
      <b/>
      <sz val="12"/>
      <color theme="0"/>
      <name val="メイリオ"/>
      <family val="3"/>
      <charset val="128"/>
    </font>
    <font>
      <b/>
      <sz val="20"/>
      <name val="メイリオ"/>
      <family val="3"/>
      <charset val="128"/>
    </font>
  </fonts>
  <fills count="4">
    <fill>
      <patternFill patternType="none"/>
    </fill>
    <fill>
      <patternFill patternType="gray125"/>
    </fill>
    <fill>
      <patternFill patternType="solid">
        <fgColor theme="9" tint="-0.249977111117893"/>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s>
  <cellStyleXfs count="4">
    <xf numFmtId="0" fontId="0" fillId="0" borderId="0"/>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2">
    <xf numFmtId="0" fontId="0" fillId="0" borderId="0" xfId="0"/>
    <xf numFmtId="0" fontId="3" fillId="0" borderId="0" xfId="0" applyFont="1"/>
    <xf numFmtId="0" fontId="7" fillId="0" borderId="0" xfId="0" applyFont="1"/>
    <xf numFmtId="6" fontId="7" fillId="0" borderId="0" xfId="2" applyFont="1" applyAlignment="1"/>
    <xf numFmtId="0" fontId="7" fillId="0" borderId="0" xfId="0" applyFont="1" applyAlignment="1">
      <alignment vertical="center" wrapText="1"/>
    </xf>
    <xf numFmtId="6" fontId="7" fillId="0" borderId="0" xfId="2" applyFont="1" applyAlignment="1">
      <alignment vertical="center" wrapText="1"/>
    </xf>
    <xf numFmtId="14" fontId="7" fillId="0" borderId="0" xfId="0" applyNumberFormat="1" applyFont="1" applyAlignment="1">
      <alignment vertical="center" wrapText="1"/>
    </xf>
    <xf numFmtId="177" fontId="7" fillId="0" borderId="0" xfId="1" applyNumberFormat="1" applyFont="1" applyAlignment="1"/>
    <xf numFmtId="177" fontId="7" fillId="0" borderId="0" xfId="1" applyNumberFormat="1" applyFont="1" applyAlignment="1">
      <alignment vertical="center" wrapText="1"/>
    </xf>
    <xf numFmtId="49" fontId="7" fillId="0" borderId="0" xfId="0" applyNumberFormat="1" applyFont="1"/>
    <xf numFmtId="49" fontId="7" fillId="0" borderId="0" xfId="0" applyNumberFormat="1" applyFont="1" applyAlignment="1">
      <alignment vertical="center" wrapText="1"/>
    </xf>
    <xf numFmtId="0" fontId="8" fillId="0" borderId="1" xfId="0" applyFont="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3" fillId="0" borderId="0" xfId="0" applyFont="1" applyAlignment="1">
      <alignment vertical="center"/>
    </xf>
    <xf numFmtId="0" fontId="8" fillId="3" borderId="1" xfId="0" applyFont="1" applyFill="1" applyBorder="1" applyAlignment="1">
      <alignment horizontal="center" vertical="center"/>
    </xf>
    <xf numFmtId="40" fontId="8" fillId="3" borderId="1" xfId="1" applyNumberFormat="1" applyFont="1" applyFill="1" applyBorder="1" applyAlignment="1">
      <alignment horizontal="center" vertical="center"/>
    </xf>
    <xf numFmtId="40" fontId="8" fillId="3" borderId="6" xfId="1" applyNumberFormat="1" applyFont="1" applyFill="1" applyBorder="1" applyAlignment="1">
      <alignment horizontal="center" vertical="center"/>
    </xf>
    <xf numFmtId="178" fontId="7" fillId="0" borderId="0" xfId="0" applyNumberFormat="1" applyFont="1" applyAlignment="1">
      <alignment vertical="center" wrapText="1"/>
    </xf>
    <xf numFmtId="38" fontId="7" fillId="0" borderId="0" xfId="1" applyFont="1" applyAlignment="1">
      <alignment vertical="center" wrapText="1"/>
    </xf>
    <xf numFmtId="9" fontId="7" fillId="0" borderId="0" xfId="3" applyFont="1" applyAlignment="1">
      <alignment vertical="center" wrapText="1"/>
    </xf>
    <xf numFmtId="9" fontId="7" fillId="0" borderId="0" xfId="3" applyFont="1" applyAlignment="1"/>
    <xf numFmtId="6" fontId="7" fillId="0" borderId="0" xfId="0" applyNumberFormat="1" applyFont="1" applyAlignment="1">
      <alignment vertical="center" wrapText="1"/>
    </xf>
    <xf numFmtId="49" fontId="7" fillId="0" borderId="0" xfId="0" applyNumberFormat="1" applyFont="1" applyAlignment="1">
      <alignment horizontal="center" vertical="center"/>
    </xf>
    <xf numFmtId="0" fontId="7" fillId="0" borderId="0" xfId="0" applyFont="1" applyAlignment="1">
      <alignment horizontal="center" vertical="center"/>
    </xf>
    <xf numFmtId="6" fontId="7" fillId="0" borderId="0" xfId="2" applyFont="1" applyAlignment="1">
      <alignment horizontal="center" vertical="center"/>
    </xf>
    <xf numFmtId="177" fontId="7" fillId="0" borderId="0" xfId="1" applyNumberFormat="1" applyFont="1" applyAlignment="1">
      <alignment horizontal="center" vertical="center"/>
    </xf>
    <xf numFmtId="9" fontId="7" fillId="0" borderId="0" xfId="3" applyFont="1" applyAlignment="1">
      <alignment horizontal="center" vertical="center"/>
    </xf>
    <xf numFmtId="0" fontId="8" fillId="0" borderId="7" xfId="0" applyFont="1" applyBorder="1" applyAlignment="1">
      <alignment horizontal="center" vertical="center"/>
    </xf>
    <xf numFmtId="6" fontId="7" fillId="0" borderId="0" xfId="2" applyFont="1" applyAlignment="1">
      <alignment horizontal="center" vertical="center" wrapText="1"/>
    </xf>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xf numFmtId="0" fontId="3" fillId="0" borderId="10"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0" xfId="0" applyFont="1" applyBorder="1"/>
    <xf numFmtId="0" fontId="3" fillId="0" borderId="14" xfId="0" applyFont="1" applyBorder="1"/>
    <xf numFmtId="0" fontId="9" fillId="2" borderId="0" xfId="0" applyFont="1" applyFill="1" applyAlignment="1">
      <alignment horizontal="center" vertical="center"/>
    </xf>
    <xf numFmtId="0" fontId="9" fillId="2" borderId="0" xfId="0" applyFont="1" applyFill="1" applyAlignment="1">
      <alignment vertical="center"/>
    </xf>
    <xf numFmtId="0" fontId="11" fillId="0" borderId="0" xfId="0" applyFont="1" applyAlignment="1">
      <alignment horizontal="center"/>
    </xf>
    <xf numFmtId="0" fontId="9" fillId="0" borderId="0" xfId="0" applyFont="1" applyAlignment="1">
      <alignment horizontal="center" vertical="center"/>
    </xf>
    <xf numFmtId="181" fontId="8" fillId="0" borderId="1" xfId="0" applyNumberFormat="1" applyFont="1" applyBorder="1" applyAlignment="1">
      <alignment horizontal="center" vertical="center"/>
    </xf>
    <xf numFmtId="181" fontId="8" fillId="0" borderId="6" xfId="0" applyNumberFormat="1" applyFont="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9" fillId="2" borderId="0" xfId="0" applyFont="1" applyFill="1" applyAlignment="1">
      <alignment horizontal="center" vertical="center"/>
    </xf>
    <xf numFmtId="0" fontId="9" fillId="2" borderId="18" xfId="0" applyFont="1" applyFill="1" applyBorder="1" applyAlignment="1">
      <alignment horizontal="center" vertical="center"/>
    </xf>
    <xf numFmtId="0" fontId="13" fillId="0" borderId="0" xfId="0" applyFont="1" applyAlignment="1">
      <alignment horizontal="center"/>
    </xf>
    <xf numFmtId="0" fontId="13" fillId="0" borderId="18" xfId="0" applyFont="1" applyBorder="1" applyAlignment="1">
      <alignment horizontal="center"/>
    </xf>
    <xf numFmtId="176" fontId="10" fillId="0" borderId="19" xfId="3" applyNumberFormat="1" applyFont="1" applyFill="1" applyBorder="1" applyAlignment="1">
      <alignment horizontal="center" vertical="center"/>
    </xf>
    <xf numFmtId="9" fontId="7" fillId="0" borderId="19" xfId="0" applyNumberFormat="1" applyFont="1" applyBorder="1" applyAlignment="1">
      <alignment horizontal="center" vertical="center"/>
    </xf>
    <xf numFmtId="0" fontId="8" fillId="0" borderId="19" xfId="0" applyFont="1" applyBorder="1" applyAlignment="1">
      <alignment horizontal="center" vertical="center"/>
    </xf>
    <xf numFmtId="180" fontId="7" fillId="0" borderId="19" xfId="2" applyNumberFormat="1" applyFont="1" applyFill="1" applyBorder="1" applyAlignment="1">
      <alignment horizontal="center" vertical="center"/>
    </xf>
    <xf numFmtId="179" fontId="10" fillId="0" borderId="19" xfId="2" applyNumberFormat="1" applyFont="1" applyBorder="1" applyAlignment="1">
      <alignment horizontal="center" vertical="center"/>
    </xf>
  </cellXfs>
  <cellStyles count="4">
    <cellStyle name="パーセント" xfId="3" builtinId="5"/>
    <cellStyle name="桁区切り" xfId="1" builtinId="6"/>
    <cellStyle name="通貨" xfId="2" builtinId="7"/>
    <cellStyle name="標準" xfId="0" builtinId="0"/>
  </cellStyles>
  <dxfs count="29">
    <dxf>
      <font>
        <b val="0"/>
        <i val="0"/>
        <strike val="0"/>
        <condense val="0"/>
        <extend val="0"/>
        <outline val="0"/>
        <shadow val="0"/>
        <u val="none"/>
        <vertAlign val="baseline"/>
        <sz val="12"/>
        <color auto="1"/>
        <name val="メイリオ"/>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numFmt numFmtId="13" formatCode="0%"/>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numFmt numFmtId="10" formatCode="&quot;¥&quot;#,##0;[Red]&quot;¥&quot;\-#,##0"/>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numFmt numFmtId="10" formatCode="&quot;¥&quot;#,##0;[Red]&quot;¥&quot;\-#,##0"/>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numFmt numFmtId="177" formatCode="#,##0.0_ "/>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alignment horizontal="center" vertical="center" textRotation="0" wrapText="0" indent="0" justifyLastLine="0" shrinkToFit="0" readingOrder="0"/>
    </dxf>
    <dxf>
      <font>
        <b val="0"/>
        <i val="0"/>
        <strike val="0"/>
        <condense val="0"/>
        <extend val="0"/>
        <outline val="0"/>
        <shadow val="0"/>
        <u val="none"/>
        <vertAlign val="baseline"/>
        <sz val="12"/>
        <color auto="1"/>
        <name val="メイリオ"/>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numFmt numFmtId="19" formatCode="yyyy/m/d"/>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numFmt numFmtId="19" formatCode="yyyy/m/d"/>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numFmt numFmtId="177" formatCode="#,##0.0_ "/>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メイリオ"/>
        <scheme val="none"/>
      </font>
      <alignment horizontal="center" vertical="center" textRotation="0" wrapText="0"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209550</xdr:colOff>
      <xdr:row>1</xdr:row>
      <xdr:rowOff>200025</xdr:rowOff>
    </xdr:from>
    <xdr:ext cx="2466975" cy="2466975"/>
    <xdr:pic>
      <xdr:nvPicPr>
        <xdr:cNvPr id="2" name="図 1">
          <a:extLst>
            <a:ext uri="{FF2B5EF4-FFF2-40B4-BE49-F238E27FC236}">
              <a16:creationId xmlns="" xmlns:a16="http://schemas.microsoft.com/office/drawing/2014/main" id="{56F7F561-EE12-E8FC-F86D-43CC249F5819}"/>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23966" b="79601" l="2140" r="97718"/>
                  </a14:imgEffect>
                </a14:imgLayer>
              </a14:imgProps>
            </a:ext>
            <a:ext uri="{28A0092B-C50C-407E-A947-70E740481C1C}">
              <a14:useLocalDpi xmlns:a14="http://schemas.microsoft.com/office/drawing/2010/main" val="0"/>
            </a:ext>
          </a:extLst>
        </a:blip>
        <a:stretch>
          <a:fillRect/>
        </a:stretch>
      </xdr:blipFill>
      <xdr:spPr>
        <a:xfrm>
          <a:off x="333375" y="409575"/>
          <a:ext cx="2466975" cy="2466975"/>
        </a:xfrm>
        <a:prstGeom prst="rect">
          <a:avLst/>
        </a:prstGeom>
      </xdr:spPr>
    </xdr:pic>
    <xdr:clientData/>
  </xdr:oneCellAnchor>
</xdr:wsDr>
</file>

<file path=xl/tables/table1.xml><?xml version="1.0" encoding="utf-8"?>
<table xmlns="http://schemas.openxmlformats.org/spreadsheetml/2006/main" id="1" name="テーブル1" displayName="テーブル1" ref="A1:K16" totalsRowShown="0" headerRowDxfId="28" dataDxfId="27">
  <autoFilter ref="A1:K16"/>
  <sortState ref="A2:K16">
    <sortCondition descending="1" ref="A1:A16"/>
  </sortState>
  <tableColumns count="11">
    <tableColumn id="2" name="種類" dataDxfId="26"/>
    <tableColumn id="1" name="原料名" dataDxfId="25"/>
    <tableColumn id="3" name="内容量" dataDxfId="24"/>
    <tableColumn id="4" name="単位" dataDxfId="23" dataCellStyle="通貨"/>
    <tableColumn id="11" name="仕入価格(税抜)" dataDxfId="22" dataCellStyle="通貨"/>
    <tableColumn id="5" name="歩留" dataDxfId="21"/>
    <tableColumn id="6" name="単価" dataDxfId="20" dataCellStyle="桁区切り"/>
    <tableColumn id="7" name="仕入先" dataDxfId="19"/>
    <tableColumn id="13" name="更新日" dataDxfId="18"/>
    <tableColumn id="8" name="重複" dataDxfId="17">
      <calculatedColumnFormula>IF(COUNTIF($B$1:$B$100, B2) &gt; 1, "重複", "")</calculatedColumnFormula>
    </tableColumn>
    <tableColumn id="12" name="備考" dataDxfId="16" dataCellStyle="通貨"/>
  </tableColumns>
  <tableStyleInfo name="TableStyleMedium7" showFirstColumn="0" showLastColumn="0" showRowStripes="1" showColumnStripes="0"/>
</table>
</file>

<file path=xl/tables/table2.xml><?xml version="1.0" encoding="utf-8"?>
<table xmlns="http://schemas.openxmlformats.org/spreadsheetml/2006/main" id="2" name="テーブル13" displayName="テーブル13" ref="A1:N15" totalsRowShown="0" headerRowDxfId="15" dataDxfId="14">
  <autoFilter ref="A1:N15"/>
  <tableColumns count="14">
    <tableColumn id="2" name="コード" dataDxfId="13"/>
    <tableColumn id="1" name="原料名" dataDxfId="12"/>
    <tableColumn id="3" name="内容量" dataDxfId="11"/>
    <tableColumn id="4" name="単位" dataDxfId="10" dataCellStyle="通貨"/>
    <tableColumn id="11" name="仕入価格_x000a_(税抜)" dataDxfId="9" dataCellStyle="通貨"/>
    <tableColumn id="5" name="歩留" dataDxfId="8"/>
    <tableColumn id="6" name="単価" dataDxfId="7" dataCellStyle="桁区切り">
      <calculatedColumnFormula>IF(B2="","",E2/(C2*F2))</calculatedColumnFormula>
    </tableColumn>
    <tableColumn id="7" name="仕入先" dataDxfId="6"/>
    <tableColumn id="13" name="販売価格" dataDxfId="5" dataCellStyle="通貨"/>
    <tableColumn id="8" name="一杯の量" dataDxfId="4">
      <calculatedColumnFormula>IF(COUNTIF($B$1:$B$100, B2) &gt; 1, "重複", "")</calculatedColumnFormula>
    </tableColumn>
    <tableColumn id="14" name="単位2" dataDxfId="3">
      <calculatedColumnFormula>IF(テーブル13[[#This Row],[単位]]="","",テーブル13[[#This Row],[単位]])</calculatedColumnFormula>
    </tableColumn>
    <tableColumn id="12" name="利益" dataDxfId="2" dataCellStyle="通貨">
      <calculatedColumnFormula>IF(テーブル13[[#This Row],[販売価格]]="","",ROUND((テーブル13[[#This Row],[販売価格]] / (1 + 10%)) - テーブル13[[#This Row],[単価]]*テーブル13[[#This Row],[一杯の量]], 0))</calculatedColumnFormula>
    </tableColumn>
    <tableColumn id="9" name="原価率" dataDxfId="1" dataCellStyle="パーセント">
      <calculatedColumnFormula>IFERROR(テーブル13[[#This Row],[一杯の量]]*テーブル13[[#This Row],[単価]]/テーブル13[[#This Row],[販売価格]],"")</calculatedColumnFormula>
    </tableColumn>
    <tableColumn id="10" name="備考" dataDxfId="0"/>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5"/>
  <sheetViews>
    <sheetView tabSelected="1" workbookViewId="0">
      <selection activeCell="M25" sqref="M24:M25"/>
    </sheetView>
  </sheetViews>
  <sheetFormatPr defaultRowHeight="16.5"/>
  <cols>
    <col min="1" max="1" width="1.625" style="1" customWidth="1"/>
    <col min="2" max="2" width="12.5" style="1" customWidth="1"/>
    <col min="3" max="3" width="21.875" style="1" customWidth="1"/>
    <col min="4" max="4" width="7.375" style="1" bestFit="1" customWidth="1"/>
    <col min="5" max="5" width="5.5" style="1" bestFit="1" customWidth="1"/>
    <col min="6" max="8" width="12.5" style="1" customWidth="1"/>
    <col min="9" max="9" width="3.75" style="1" customWidth="1"/>
    <col min="10" max="10" width="1.625" style="1" customWidth="1"/>
    <col min="11" max="11" width="15" style="1" customWidth="1"/>
    <col min="12" max="12" width="9" style="1" customWidth="1"/>
    <col min="13" max="256" width="9" style="1"/>
    <col min="257" max="257" width="2.125" style="1" customWidth="1"/>
    <col min="258" max="258" width="5.375" style="1" customWidth="1"/>
    <col min="259" max="259" width="25" style="1" bestFit="1" customWidth="1"/>
    <col min="260" max="260" width="9.375" style="1" customWidth="1"/>
    <col min="261" max="261" width="5.5" style="1" bestFit="1" customWidth="1"/>
    <col min="262" max="262" width="8.25" style="1" bestFit="1" customWidth="1"/>
    <col min="263" max="263" width="10.5" style="1" bestFit="1" customWidth="1"/>
    <col min="264" max="264" width="10.75" style="1" customWidth="1"/>
    <col min="265" max="265" width="2.75" style="1" customWidth="1"/>
    <col min="266" max="512" width="9" style="1"/>
    <col min="513" max="513" width="2.125" style="1" customWidth="1"/>
    <col min="514" max="514" width="5.375" style="1" customWidth="1"/>
    <col min="515" max="515" width="25" style="1" bestFit="1" customWidth="1"/>
    <col min="516" max="516" width="9.375" style="1" customWidth="1"/>
    <col min="517" max="517" width="5.5" style="1" bestFit="1" customWidth="1"/>
    <col min="518" max="518" width="8.25" style="1" bestFit="1" customWidth="1"/>
    <col min="519" max="519" width="10.5" style="1" bestFit="1" customWidth="1"/>
    <col min="520" max="520" width="10.75" style="1" customWidth="1"/>
    <col min="521" max="521" width="2.75" style="1" customWidth="1"/>
    <col min="522" max="768" width="9" style="1"/>
    <col min="769" max="769" width="2.125" style="1" customWidth="1"/>
    <col min="770" max="770" width="5.375" style="1" customWidth="1"/>
    <col min="771" max="771" width="25" style="1" bestFit="1" customWidth="1"/>
    <col min="772" max="772" width="9.375" style="1" customWidth="1"/>
    <col min="773" max="773" width="5.5" style="1" bestFit="1" customWidth="1"/>
    <col min="774" max="774" width="8.25" style="1" bestFit="1" customWidth="1"/>
    <col min="775" max="775" width="10.5" style="1" bestFit="1" customWidth="1"/>
    <col min="776" max="776" width="10.75" style="1" customWidth="1"/>
    <col min="777" max="777" width="2.75" style="1" customWidth="1"/>
    <col min="778" max="1024" width="9" style="1"/>
    <col min="1025" max="1025" width="2.125" style="1" customWidth="1"/>
    <col min="1026" max="1026" width="5.375" style="1" customWidth="1"/>
    <col min="1027" max="1027" width="25" style="1" bestFit="1" customWidth="1"/>
    <col min="1028" max="1028" width="9.375" style="1" customWidth="1"/>
    <col min="1029" max="1029" width="5.5" style="1" bestFit="1" customWidth="1"/>
    <col min="1030" max="1030" width="8.25" style="1" bestFit="1" customWidth="1"/>
    <col min="1031" max="1031" width="10.5" style="1" bestFit="1" customWidth="1"/>
    <col min="1032" max="1032" width="10.75" style="1" customWidth="1"/>
    <col min="1033" max="1033" width="2.75" style="1" customWidth="1"/>
    <col min="1034" max="1280" width="9" style="1"/>
    <col min="1281" max="1281" width="2.125" style="1" customWidth="1"/>
    <col min="1282" max="1282" width="5.375" style="1" customWidth="1"/>
    <col min="1283" max="1283" width="25" style="1" bestFit="1" customWidth="1"/>
    <col min="1284" max="1284" width="9.375" style="1" customWidth="1"/>
    <col min="1285" max="1285" width="5.5" style="1" bestFit="1" customWidth="1"/>
    <col min="1286" max="1286" width="8.25" style="1" bestFit="1" customWidth="1"/>
    <col min="1287" max="1287" width="10.5" style="1" bestFit="1" customWidth="1"/>
    <col min="1288" max="1288" width="10.75" style="1" customWidth="1"/>
    <col min="1289" max="1289" width="2.75" style="1" customWidth="1"/>
    <col min="1290" max="1536" width="9" style="1"/>
    <col min="1537" max="1537" width="2.125" style="1" customWidth="1"/>
    <col min="1538" max="1538" width="5.375" style="1" customWidth="1"/>
    <col min="1539" max="1539" width="25" style="1" bestFit="1" customWidth="1"/>
    <col min="1540" max="1540" width="9.375" style="1" customWidth="1"/>
    <col min="1541" max="1541" width="5.5" style="1" bestFit="1" customWidth="1"/>
    <col min="1542" max="1542" width="8.25" style="1" bestFit="1" customWidth="1"/>
    <col min="1543" max="1543" width="10.5" style="1" bestFit="1" customWidth="1"/>
    <col min="1544" max="1544" width="10.75" style="1" customWidth="1"/>
    <col min="1545" max="1545" width="2.75" style="1" customWidth="1"/>
    <col min="1546" max="1792" width="9" style="1"/>
    <col min="1793" max="1793" width="2.125" style="1" customWidth="1"/>
    <col min="1794" max="1794" width="5.375" style="1" customWidth="1"/>
    <col min="1795" max="1795" width="25" style="1" bestFit="1" customWidth="1"/>
    <col min="1796" max="1796" width="9.375" style="1" customWidth="1"/>
    <col min="1797" max="1797" width="5.5" style="1" bestFit="1" customWidth="1"/>
    <col min="1798" max="1798" width="8.25" style="1" bestFit="1" customWidth="1"/>
    <col min="1799" max="1799" width="10.5" style="1" bestFit="1" customWidth="1"/>
    <col min="1800" max="1800" width="10.75" style="1" customWidth="1"/>
    <col min="1801" max="1801" width="2.75" style="1" customWidth="1"/>
    <col min="1802" max="2048" width="9" style="1"/>
    <col min="2049" max="2049" width="2.125" style="1" customWidth="1"/>
    <col min="2050" max="2050" width="5.375" style="1" customWidth="1"/>
    <col min="2051" max="2051" width="25" style="1" bestFit="1" customWidth="1"/>
    <col min="2052" max="2052" width="9.375" style="1" customWidth="1"/>
    <col min="2053" max="2053" width="5.5" style="1" bestFit="1" customWidth="1"/>
    <col min="2054" max="2054" width="8.25" style="1" bestFit="1" customWidth="1"/>
    <col min="2055" max="2055" width="10.5" style="1" bestFit="1" customWidth="1"/>
    <col min="2056" max="2056" width="10.75" style="1" customWidth="1"/>
    <col min="2057" max="2057" width="2.75" style="1" customWidth="1"/>
    <col min="2058" max="2304" width="9" style="1"/>
    <col min="2305" max="2305" width="2.125" style="1" customWidth="1"/>
    <col min="2306" max="2306" width="5.375" style="1" customWidth="1"/>
    <col min="2307" max="2307" width="25" style="1" bestFit="1" customWidth="1"/>
    <col min="2308" max="2308" width="9.375" style="1" customWidth="1"/>
    <col min="2309" max="2309" width="5.5" style="1" bestFit="1" customWidth="1"/>
    <col min="2310" max="2310" width="8.25" style="1" bestFit="1" customWidth="1"/>
    <col min="2311" max="2311" width="10.5" style="1" bestFit="1" customWidth="1"/>
    <col min="2312" max="2312" width="10.75" style="1" customWidth="1"/>
    <col min="2313" max="2313" width="2.75" style="1" customWidth="1"/>
    <col min="2314" max="2560" width="9" style="1"/>
    <col min="2561" max="2561" width="2.125" style="1" customWidth="1"/>
    <col min="2562" max="2562" width="5.375" style="1" customWidth="1"/>
    <col min="2563" max="2563" width="25" style="1" bestFit="1" customWidth="1"/>
    <col min="2564" max="2564" width="9.375" style="1" customWidth="1"/>
    <col min="2565" max="2565" width="5.5" style="1" bestFit="1" customWidth="1"/>
    <col min="2566" max="2566" width="8.25" style="1" bestFit="1" customWidth="1"/>
    <col min="2567" max="2567" width="10.5" style="1" bestFit="1" customWidth="1"/>
    <col min="2568" max="2568" width="10.75" style="1" customWidth="1"/>
    <col min="2569" max="2569" width="2.75" style="1" customWidth="1"/>
    <col min="2570" max="2816" width="9" style="1"/>
    <col min="2817" max="2817" width="2.125" style="1" customWidth="1"/>
    <col min="2818" max="2818" width="5.375" style="1" customWidth="1"/>
    <col min="2819" max="2819" width="25" style="1" bestFit="1" customWidth="1"/>
    <col min="2820" max="2820" width="9.375" style="1" customWidth="1"/>
    <col min="2821" max="2821" width="5.5" style="1" bestFit="1" customWidth="1"/>
    <col min="2822" max="2822" width="8.25" style="1" bestFit="1" customWidth="1"/>
    <col min="2823" max="2823" width="10.5" style="1" bestFit="1" customWidth="1"/>
    <col min="2824" max="2824" width="10.75" style="1" customWidth="1"/>
    <col min="2825" max="2825" width="2.75" style="1" customWidth="1"/>
    <col min="2826" max="3072" width="9" style="1"/>
    <col min="3073" max="3073" width="2.125" style="1" customWidth="1"/>
    <col min="3074" max="3074" width="5.375" style="1" customWidth="1"/>
    <col min="3075" max="3075" width="25" style="1" bestFit="1" customWidth="1"/>
    <col min="3076" max="3076" width="9.375" style="1" customWidth="1"/>
    <col min="3077" max="3077" width="5.5" style="1" bestFit="1" customWidth="1"/>
    <col min="3078" max="3078" width="8.25" style="1" bestFit="1" customWidth="1"/>
    <col min="3079" max="3079" width="10.5" style="1" bestFit="1" customWidth="1"/>
    <col min="3080" max="3080" width="10.75" style="1" customWidth="1"/>
    <col min="3081" max="3081" width="2.75" style="1" customWidth="1"/>
    <col min="3082" max="3328" width="9" style="1"/>
    <col min="3329" max="3329" width="2.125" style="1" customWidth="1"/>
    <col min="3330" max="3330" width="5.375" style="1" customWidth="1"/>
    <col min="3331" max="3331" width="25" style="1" bestFit="1" customWidth="1"/>
    <col min="3332" max="3332" width="9.375" style="1" customWidth="1"/>
    <col min="3333" max="3333" width="5.5" style="1" bestFit="1" customWidth="1"/>
    <col min="3334" max="3334" width="8.25" style="1" bestFit="1" customWidth="1"/>
    <col min="3335" max="3335" width="10.5" style="1" bestFit="1" customWidth="1"/>
    <col min="3336" max="3336" width="10.75" style="1" customWidth="1"/>
    <col min="3337" max="3337" width="2.75" style="1" customWidth="1"/>
    <col min="3338" max="3584" width="9" style="1"/>
    <col min="3585" max="3585" width="2.125" style="1" customWidth="1"/>
    <col min="3586" max="3586" width="5.375" style="1" customWidth="1"/>
    <col min="3587" max="3587" width="25" style="1" bestFit="1" customWidth="1"/>
    <col min="3588" max="3588" width="9.375" style="1" customWidth="1"/>
    <col min="3589" max="3589" width="5.5" style="1" bestFit="1" customWidth="1"/>
    <col min="3590" max="3590" width="8.25" style="1" bestFit="1" customWidth="1"/>
    <col min="3591" max="3591" width="10.5" style="1" bestFit="1" customWidth="1"/>
    <col min="3592" max="3592" width="10.75" style="1" customWidth="1"/>
    <col min="3593" max="3593" width="2.75" style="1" customWidth="1"/>
    <col min="3594" max="3840" width="9" style="1"/>
    <col min="3841" max="3841" width="2.125" style="1" customWidth="1"/>
    <col min="3842" max="3842" width="5.375" style="1" customWidth="1"/>
    <col min="3843" max="3843" width="25" style="1" bestFit="1" customWidth="1"/>
    <col min="3844" max="3844" width="9.375" style="1" customWidth="1"/>
    <col min="3845" max="3845" width="5.5" style="1" bestFit="1" customWidth="1"/>
    <col min="3846" max="3846" width="8.25" style="1" bestFit="1" customWidth="1"/>
    <col min="3847" max="3847" width="10.5" style="1" bestFit="1" customWidth="1"/>
    <col min="3848" max="3848" width="10.75" style="1" customWidth="1"/>
    <col min="3849" max="3849" width="2.75" style="1" customWidth="1"/>
    <col min="3850" max="4096" width="9" style="1"/>
    <col min="4097" max="4097" width="2.125" style="1" customWidth="1"/>
    <col min="4098" max="4098" width="5.375" style="1" customWidth="1"/>
    <col min="4099" max="4099" width="25" style="1" bestFit="1" customWidth="1"/>
    <col min="4100" max="4100" width="9.375" style="1" customWidth="1"/>
    <col min="4101" max="4101" width="5.5" style="1" bestFit="1" customWidth="1"/>
    <col min="4102" max="4102" width="8.25" style="1" bestFit="1" customWidth="1"/>
    <col min="4103" max="4103" width="10.5" style="1" bestFit="1" customWidth="1"/>
    <col min="4104" max="4104" width="10.75" style="1" customWidth="1"/>
    <col min="4105" max="4105" width="2.75" style="1" customWidth="1"/>
    <col min="4106" max="4352" width="9" style="1"/>
    <col min="4353" max="4353" width="2.125" style="1" customWidth="1"/>
    <col min="4354" max="4354" width="5.375" style="1" customWidth="1"/>
    <col min="4355" max="4355" width="25" style="1" bestFit="1" customWidth="1"/>
    <col min="4356" max="4356" width="9.375" style="1" customWidth="1"/>
    <col min="4357" max="4357" width="5.5" style="1" bestFit="1" customWidth="1"/>
    <col min="4358" max="4358" width="8.25" style="1" bestFit="1" customWidth="1"/>
    <col min="4359" max="4359" width="10.5" style="1" bestFit="1" customWidth="1"/>
    <col min="4360" max="4360" width="10.75" style="1" customWidth="1"/>
    <col min="4361" max="4361" width="2.75" style="1" customWidth="1"/>
    <col min="4362" max="4608" width="9" style="1"/>
    <col min="4609" max="4609" width="2.125" style="1" customWidth="1"/>
    <col min="4610" max="4610" width="5.375" style="1" customWidth="1"/>
    <col min="4611" max="4611" width="25" style="1" bestFit="1" customWidth="1"/>
    <col min="4612" max="4612" width="9.375" style="1" customWidth="1"/>
    <col min="4613" max="4613" width="5.5" style="1" bestFit="1" customWidth="1"/>
    <col min="4614" max="4614" width="8.25" style="1" bestFit="1" customWidth="1"/>
    <col min="4615" max="4615" width="10.5" style="1" bestFit="1" customWidth="1"/>
    <col min="4616" max="4616" width="10.75" style="1" customWidth="1"/>
    <col min="4617" max="4617" width="2.75" style="1" customWidth="1"/>
    <col min="4618" max="4864" width="9" style="1"/>
    <col min="4865" max="4865" width="2.125" style="1" customWidth="1"/>
    <col min="4866" max="4866" width="5.375" style="1" customWidth="1"/>
    <col min="4867" max="4867" width="25" style="1" bestFit="1" customWidth="1"/>
    <col min="4868" max="4868" width="9.375" style="1" customWidth="1"/>
    <col min="4869" max="4869" width="5.5" style="1" bestFit="1" customWidth="1"/>
    <col min="4870" max="4870" width="8.25" style="1" bestFit="1" customWidth="1"/>
    <col min="4871" max="4871" width="10.5" style="1" bestFit="1" customWidth="1"/>
    <col min="4872" max="4872" width="10.75" style="1" customWidth="1"/>
    <col min="4873" max="4873" width="2.75" style="1" customWidth="1"/>
    <col min="4874" max="5120" width="9" style="1"/>
    <col min="5121" max="5121" width="2.125" style="1" customWidth="1"/>
    <col min="5122" max="5122" width="5.375" style="1" customWidth="1"/>
    <col min="5123" max="5123" width="25" style="1" bestFit="1" customWidth="1"/>
    <col min="5124" max="5124" width="9.375" style="1" customWidth="1"/>
    <col min="5125" max="5125" width="5.5" style="1" bestFit="1" customWidth="1"/>
    <col min="5126" max="5126" width="8.25" style="1" bestFit="1" customWidth="1"/>
    <col min="5127" max="5127" width="10.5" style="1" bestFit="1" customWidth="1"/>
    <col min="5128" max="5128" width="10.75" style="1" customWidth="1"/>
    <col min="5129" max="5129" width="2.75" style="1" customWidth="1"/>
    <col min="5130" max="5376" width="9" style="1"/>
    <col min="5377" max="5377" width="2.125" style="1" customWidth="1"/>
    <col min="5378" max="5378" width="5.375" style="1" customWidth="1"/>
    <col min="5379" max="5379" width="25" style="1" bestFit="1" customWidth="1"/>
    <col min="5380" max="5380" width="9.375" style="1" customWidth="1"/>
    <col min="5381" max="5381" width="5.5" style="1" bestFit="1" customWidth="1"/>
    <col min="5382" max="5382" width="8.25" style="1" bestFit="1" customWidth="1"/>
    <col min="5383" max="5383" width="10.5" style="1" bestFit="1" customWidth="1"/>
    <col min="5384" max="5384" width="10.75" style="1" customWidth="1"/>
    <col min="5385" max="5385" width="2.75" style="1" customWidth="1"/>
    <col min="5386" max="5632" width="9" style="1"/>
    <col min="5633" max="5633" width="2.125" style="1" customWidth="1"/>
    <col min="5634" max="5634" width="5.375" style="1" customWidth="1"/>
    <col min="5635" max="5635" width="25" style="1" bestFit="1" customWidth="1"/>
    <col min="5636" max="5636" width="9.375" style="1" customWidth="1"/>
    <col min="5637" max="5637" width="5.5" style="1" bestFit="1" customWidth="1"/>
    <col min="5638" max="5638" width="8.25" style="1" bestFit="1" customWidth="1"/>
    <col min="5639" max="5639" width="10.5" style="1" bestFit="1" customWidth="1"/>
    <col min="5640" max="5640" width="10.75" style="1" customWidth="1"/>
    <col min="5641" max="5641" width="2.75" style="1" customWidth="1"/>
    <col min="5642" max="5888" width="9" style="1"/>
    <col min="5889" max="5889" width="2.125" style="1" customWidth="1"/>
    <col min="5890" max="5890" width="5.375" style="1" customWidth="1"/>
    <col min="5891" max="5891" width="25" style="1" bestFit="1" customWidth="1"/>
    <col min="5892" max="5892" width="9.375" style="1" customWidth="1"/>
    <col min="5893" max="5893" width="5.5" style="1" bestFit="1" customWidth="1"/>
    <col min="5894" max="5894" width="8.25" style="1" bestFit="1" customWidth="1"/>
    <col min="5895" max="5895" width="10.5" style="1" bestFit="1" customWidth="1"/>
    <col min="5896" max="5896" width="10.75" style="1" customWidth="1"/>
    <col min="5897" max="5897" width="2.75" style="1" customWidth="1"/>
    <col min="5898" max="6144" width="9" style="1"/>
    <col min="6145" max="6145" width="2.125" style="1" customWidth="1"/>
    <col min="6146" max="6146" width="5.375" style="1" customWidth="1"/>
    <col min="6147" max="6147" width="25" style="1" bestFit="1" customWidth="1"/>
    <col min="6148" max="6148" width="9.375" style="1" customWidth="1"/>
    <col min="6149" max="6149" width="5.5" style="1" bestFit="1" customWidth="1"/>
    <col min="6150" max="6150" width="8.25" style="1" bestFit="1" customWidth="1"/>
    <col min="6151" max="6151" width="10.5" style="1" bestFit="1" customWidth="1"/>
    <col min="6152" max="6152" width="10.75" style="1" customWidth="1"/>
    <col min="6153" max="6153" width="2.75" style="1" customWidth="1"/>
    <col min="6154" max="6400" width="9" style="1"/>
    <col min="6401" max="6401" width="2.125" style="1" customWidth="1"/>
    <col min="6402" max="6402" width="5.375" style="1" customWidth="1"/>
    <col min="6403" max="6403" width="25" style="1" bestFit="1" customWidth="1"/>
    <col min="6404" max="6404" width="9.375" style="1" customWidth="1"/>
    <col min="6405" max="6405" width="5.5" style="1" bestFit="1" customWidth="1"/>
    <col min="6406" max="6406" width="8.25" style="1" bestFit="1" customWidth="1"/>
    <col min="6407" max="6407" width="10.5" style="1" bestFit="1" customWidth="1"/>
    <col min="6408" max="6408" width="10.75" style="1" customWidth="1"/>
    <col min="6409" max="6409" width="2.75" style="1" customWidth="1"/>
    <col min="6410" max="6656" width="9" style="1"/>
    <col min="6657" max="6657" width="2.125" style="1" customWidth="1"/>
    <col min="6658" max="6658" width="5.375" style="1" customWidth="1"/>
    <col min="6659" max="6659" width="25" style="1" bestFit="1" customWidth="1"/>
    <col min="6660" max="6660" width="9.375" style="1" customWidth="1"/>
    <col min="6661" max="6661" width="5.5" style="1" bestFit="1" customWidth="1"/>
    <col min="6662" max="6662" width="8.25" style="1" bestFit="1" customWidth="1"/>
    <col min="6663" max="6663" width="10.5" style="1" bestFit="1" customWidth="1"/>
    <col min="6664" max="6664" width="10.75" style="1" customWidth="1"/>
    <col min="6665" max="6665" width="2.75" style="1" customWidth="1"/>
    <col min="6666" max="6912" width="9" style="1"/>
    <col min="6913" max="6913" width="2.125" style="1" customWidth="1"/>
    <col min="6914" max="6914" width="5.375" style="1" customWidth="1"/>
    <col min="6915" max="6915" width="25" style="1" bestFit="1" customWidth="1"/>
    <col min="6916" max="6916" width="9.375" style="1" customWidth="1"/>
    <col min="6917" max="6917" width="5.5" style="1" bestFit="1" customWidth="1"/>
    <col min="6918" max="6918" width="8.25" style="1" bestFit="1" customWidth="1"/>
    <col min="6919" max="6919" width="10.5" style="1" bestFit="1" customWidth="1"/>
    <col min="6920" max="6920" width="10.75" style="1" customWidth="1"/>
    <col min="6921" max="6921" width="2.75" style="1" customWidth="1"/>
    <col min="6922" max="7168" width="9" style="1"/>
    <col min="7169" max="7169" width="2.125" style="1" customWidth="1"/>
    <col min="7170" max="7170" width="5.375" style="1" customWidth="1"/>
    <col min="7171" max="7171" width="25" style="1" bestFit="1" customWidth="1"/>
    <col min="7172" max="7172" width="9.375" style="1" customWidth="1"/>
    <col min="7173" max="7173" width="5.5" style="1" bestFit="1" customWidth="1"/>
    <col min="7174" max="7174" width="8.25" style="1" bestFit="1" customWidth="1"/>
    <col min="7175" max="7175" width="10.5" style="1" bestFit="1" customWidth="1"/>
    <col min="7176" max="7176" width="10.75" style="1" customWidth="1"/>
    <col min="7177" max="7177" width="2.75" style="1" customWidth="1"/>
    <col min="7178" max="7424" width="9" style="1"/>
    <col min="7425" max="7425" width="2.125" style="1" customWidth="1"/>
    <col min="7426" max="7426" width="5.375" style="1" customWidth="1"/>
    <col min="7427" max="7427" width="25" style="1" bestFit="1" customWidth="1"/>
    <col min="7428" max="7428" width="9.375" style="1" customWidth="1"/>
    <col min="7429" max="7429" width="5.5" style="1" bestFit="1" customWidth="1"/>
    <col min="7430" max="7430" width="8.25" style="1" bestFit="1" customWidth="1"/>
    <col min="7431" max="7431" width="10.5" style="1" bestFit="1" customWidth="1"/>
    <col min="7432" max="7432" width="10.75" style="1" customWidth="1"/>
    <col min="7433" max="7433" width="2.75" style="1" customWidth="1"/>
    <col min="7434" max="7680" width="9" style="1"/>
    <col min="7681" max="7681" width="2.125" style="1" customWidth="1"/>
    <col min="7682" max="7682" width="5.375" style="1" customWidth="1"/>
    <col min="7683" max="7683" width="25" style="1" bestFit="1" customWidth="1"/>
    <col min="7684" max="7684" width="9.375" style="1" customWidth="1"/>
    <col min="7685" max="7685" width="5.5" style="1" bestFit="1" customWidth="1"/>
    <col min="7686" max="7686" width="8.25" style="1" bestFit="1" customWidth="1"/>
    <col min="7687" max="7687" width="10.5" style="1" bestFit="1" customWidth="1"/>
    <col min="7688" max="7688" width="10.75" style="1" customWidth="1"/>
    <col min="7689" max="7689" width="2.75" style="1" customWidth="1"/>
    <col min="7690" max="7936" width="9" style="1"/>
    <col min="7937" max="7937" width="2.125" style="1" customWidth="1"/>
    <col min="7938" max="7938" width="5.375" style="1" customWidth="1"/>
    <col min="7939" max="7939" width="25" style="1" bestFit="1" customWidth="1"/>
    <col min="7940" max="7940" width="9.375" style="1" customWidth="1"/>
    <col min="7941" max="7941" width="5.5" style="1" bestFit="1" customWidth="1"/>
    <col min="7942" max="7942" width="8.25" style="1" bestFit="1" customWidth="1"/>
    <col min="7943" max="7943" width="10.5" style="1" bestFit="1" customWidth="1"/>
    <col min="7944" max="7944" width="10.75" style="1" customWidth="1"/>
    <col min="7945" max="7945" width="2.75" style="1" customWidth="1"/>
    <col min="7946" max="8192" width="9" style="1"/>
    <col min="8193" max="8193" width="2.125" style="1" customWidth="1"/>
    <col min="8194" max="8194" width="5.375" style="1" customWidth="1"/>
    <col min="8195" max="8195" width="25" style="1" bestFit="1" customWidth="1"/>
    <col min="8196" max="8196" width="9.375" style="1" customWidth="1"/>
    <col min="8197" max="8197" width="5.5" style="1" bestFit="1" customWidth="1"/>
    <col min="8198" max="8198" width="8.25" style="1" bestFit="1" customWidth="1"/>
    <col min="8199" max="8199" width="10.5" style="1" bestFit="1" customWidth="1"/>
    <col min="8200" max="8200" width="10.75" style="1" customWidth="1"/>
    <col min="8201" max="8201" width="2.75" style="1" customWidth="1"/>
    <col min="8202" max="8448" width="9" style="1"/>
    <col min="8449" max="8449" width="2.125" style="1" customWidth="1"/>
    <col min="8450" max="8450" width="5.375" style="1" customWidth="1"/>
    <col min="8451" max="8451" width="25" style="1" bestFit="1" customWidth="1"/>
    <col min="8452" max="8452" width="9.375" style="1" customWidth="1"/>
    <col min="8453" max="8453" width="5.5" style="1" bestFit="1" customWidth="1"/>
    <col min="8454" max="8454" width="8.25" style="1" bestFit="1" customWidth="1"/>
    <col min="8455" max="8455" width="10.5" style="1" bestFit="1" customWidth="1"/>
    <col min="8456" max="8456" width="10.75" style="1" customWidth="1"/>
    <col min="8457" max="8457" width="2.75" style="1" customWidth="1"/>
    <col min="8458" max="8704" width="9" style="1"/>
    <col min="8705" max="8705" width="2.125" style="1" customWidth="1"/>
    <col min="8706" max="8706" width="5.375" style="1" customWidth="1"/>
    <col min="8707" max="8707" width="25" style="1" bestFit="1" customWidth="1"/>
    <col min="8708" max="8708" width="9.375" style="1" customWidth="1"/>
    <col min="8709" max="8709" width="5.5" style="1" bestFit="1" customWidth="1"/>
    <col min="8710" max="8710" width="8.25" style="1" bestFit="1" customWidth="1"/>
    <col min="8711" max="8711" width="10.5" style="1" bestFit="1" customWidth="1"/>
    <col min="8712" max="8712" width="10.75" style="1" customWidth="1"/>
    <col min="8713" max="8713" width="2.75" style="1" customWidth="1"/>
    <col min="8714" max="8960" width="9" style="1"/>
    <col min="8961" max="8961" width="2.125" style="1" customWidth="1"/>
    <col min="8962" max="8962" width="5.375" style="1" customWidth="1"/>
    <col min="8963" max="8963" width="25" style="1" bestFit="1" customWidth="1"/>
    <col min="8964" max="8964" width="9.375" style="1" customWidth="1"/>
    <col min="8965" max="8965" width="5.5" style="1" bestFit="1" customWidth="1"/>
    <col min="8966" max="8966" width="8.25" style="1" bestFit="1" customWidth="1"/>
    <col min="8967" max="8967" width="10.5" style="1" bestFit="1" customWidth="1"/>
    <col min="8968" max="8968" width="10.75" style="1" customWidth="1"/>
    <col min="8969" max="8969" width="2.75" style="1" customWidth="1"/>
    <col min="8970" max="9216" width="9" style="1"/>
    <col min="9217" max="9217" width="2.125" style="1" customWidth="1"/>
    <col min="9218" max="9218" width="5.375" style="1" customWidth="1"/>
    <col min="9219" max="9219" width="25" style="1" bestFit="1" customWidth="1"/>
    <col min="9220" max="9220" width="9.375" style="1" customWidth="1"/>
    <col min="9221" max="9221" width="5.5" style="1" bestFit="1" customWidth="1"/>
    <col min="9222" max="9222" width="8.25" style="1" bestFit="1" customWidth="1"/>
    <col min="9223" max="9223" width="10.5" style="1" bestFit="1" customWidth="1"/>
    <col min="9224" max="9224" width="10.75" style="1" customWidth="1"/>
    <col min="9225" max="9225" width="2.75" style="1" customWidth="1"/>
    <col min="9226" max="9472" width="9" style="1"/>
    <col min="9473" max="9473" width="2.125" style="1" customWidth="1"/>
    <col min="9474" max="9474" width="5.375" style="1" customWidth="1"/>
    <col min="9475" max="9475" width="25" style="1" bestFit="1" customWidth="1"/>
    <col min="9476" max="9476" width="9.375" style="1" customWidth="1"/>
    <col min="9477" max="9477" width="5.5" style="1" bestFit="1" customWidth="1"/>
    <col min="9478" max="9478" width="8.25" style="1" bestFit="1" customWidth="1"/>
    <col min="9479" max="9479" width="10.5" style="1" bestFit="1" customWidth="1"/>
    <col min="9480" max="9480" width="10.75" style="1" customWidth="1"/>
    <col min="9481" max="9481" width="2.75" style="1" customWidth="1"/>
    <col min="9482" max="9728" width="9" style="1"/>
    <col min="9729" max="9729" width="2.125" style="1" customWidth="1"/>
    <col min="9730" max="9730" width="5.375" style="1" customWidth="1"/>
    <col min="9731" max="9731" width="25" style="1" bestFit="1" customWidth="1"/>
    <col min="9732" max="9732" width="9.375" style="1" customWidth="1"/>
    <col min="9733" max="9733" width="5.5" style="1" bestFit="1" customWidth="1"/>
    <col min="9734" max="9734" width="8.25" style="1" bestFit="1" customWidth="1"/>
    <col min="9735" max="9735" width="10.5" style="1" bestFit="1" customWidth="1"/>
    <col min="9736" max="9736" width="10.75" style="1" customWidth="1"/>
    <col min="9737" max="9737" width="2.75" style="1" customWidth="1"/>
    <col min="9738" max="9984" width="9" style="1"/>
    <col min="9985" max="9985" width="2.125" style="1" customWidth="1"/>
    <col min="9986" max="9986" width="5.375" style="1" customWidth="1"/>
    <col min="9987" max="9987" width="25" style="1" bestFit="1" customWidth="1"/>
    <col min="9988" max="9988" width="9.375" style="1" customWidth="1"/>
    <col min="9989" max="9989" width="5.5" style="1" bestFit="1" customWidth="1"/>
    <col min="9990" max="9990" width="8.25" style="1" bestFit="1" customWidth="1"/>
    <col min="9991" max="9991" width="10.5" style="1" bestFit="1" customWidth="1"/>
    <col min="9992" max="9992" width="10.75" style="1" customWidth="1"/>
    <col min="9993" max="9993" width="2.75" style="1" customWidth="1"/>
    <col min="9994" max="10240" width="9" style="1"/>
    <col min="10241" max="10241" width="2.125" style="1" customWidth="1"/>
    <col min="10242" max="10242" width="5.375" style="1" customWidth="1"/>
    <col min="10243" max="10243" width="25" style="1" bestFit="1" customWidth="1"/>
    <col min="10244" max="10244" width="9.375" style="1" customWidth="1"/>
    <col min="10245" max="10245" width="5.5" style="1" bestFit="1" customWidth="1"/>
    <col min="10246" max="10246" width="8.25" style="1" bestFit="1" customWidth="1"/>
    <col min="10247" max="10247" width="10.5" style="1" bestFit="1" customWidth="1"/>
    <col min="10248" max="10248" width="10.75" style="1" customWidth="1"/>
    <col min="10249" max="10249" width="2.75" style="1" customWidth="1"/>
    <col min="10250" max="10496" width="9" style="1"/>
    <col min="10497" max="10497" width="2.125" style="1" customWidth="1"/>
    <col min="10498" max="10498" width="5.375" style="1" customWidth="1"/>
    <col min="10499" max="10499" width="25" style="1" bestFit="1" customWidth="1"/>
    <col min="10500" max="10500" width="9.375" style="1" customWidth="1"/>
    <col min="10501" max="10501" width="5.5" style="1" bestFit="1" customWidth="1"/>
    <col min="10502" max="10502" width="8.25" style="1" bestFit="1" customWidth="1"/>
    <col min="10503" max="10503" width="10.5" style="1" bestFit="1" customWidth="1"/>
    <col min="10504" max="10504" width="10.75" style="1" customWidth="1"/>
    <col min="10505" max="10505" width="2.75" style="1" customWidth="1"/>
    <col min="10506" max="10752" width="9" style="1"/>
    <col min="10753" max="10753" width="2.125" style="1" customWidth="1"/>
    <col min="10754" max="10754" width="5.375" style="1" customWidth="1"/>
    <col min="10755" max="10755" width="25" style="1" bestFit="1" customWidth="1"/>
    <col min="10756" max="10756" width="9.375" style="1" customWidth="1"/>
    <col min="10757" max="10757" width="5.5" style="1" bestFit="1" customWidth="1"/>
    <col min="10758" max="10758" width="8.25" style="1" bestFit="1" customWidth="1"/>
    <col min="10759" max="10759" width="10.5" style="1" bestFit="1" customWidth="1"/>
    <col min="10760" max="10760" width="10.75" style="1" customWidth="1"/>
    <col min="10761" max="10761" width="2.75" style="1" customWidth="1"/>
    <col min="10762" max="11008" width="9" style="1"/>
    <col min="11009" max="11009" width="2.125" style="1" customWidth="1"/>
    <col min="11010" max="11010" width="5.375" style="1" customWidth="1"/>
    <col min="11011" max="11011" width="25" style="1" bestFit="1" customWidth="1"/>
    <col min="11012" max="11012" width="9.375" style="1" customWidth="1"/>
    <col min="11013" max="11013" width="5.5" style="1" bestFit="1" customWidth="1"/>
    <col min="11014" max="11014" width="8.25" style="1" bestFit="1" customWidth="1"/>
    <col min="11015" max="11015" width="10.5" style="1" bestFit="1" customWidth="1"/>
    <col min="11016" max="11016" width="10.75" style="1" customWidth="1"/>
    <col min="11017" max="11017" width="2.75" style="1" customWidth="1"/>
    <col min="11018" max="11264" width="9" style="1"/>
    <col min="11265" max="11265" width="2.125" style="1" customWidth="1"/>
    <col min="11266" max="11266" width="5.375" style="1" customWidth="1"/>
    <col min="11267" max="11267" width="25" style="1" bestFit="1" customWidth="1"/>
    <col min="11268" max="11268" width="9.375" style="1" customWidth="1"/>
    <col min="11269" max="11269" width="5.5" style="1" bestFit="1" customWidth="1"/>
    <col min="11270" max="11270" width="8.25" style="1" bestFit="1" customWidth="1"/>
    <col min="11271" max="11271" width="10.5" style="1" bestFit="1" customWidth="1"/>
    <col min="11272" max="11272" width="10.75" style="1" customWidth="1"/>
    <col min="11273" max="11273" width="2.75" style="1" customWidth="1"/>
    <col min="11274" max="11520" width="9" style="1"/>
    <col min="11521" max="11521" width="2.125" style="1" customWidth="1"/>
    <col min="11522" max="11522" width="5.375" style="1" customWidth="1"/>
    <col min="11523" max="11523" width="25" style="1" bestFit="1" customWidth="1"/>
    <col min="11524" max="11524" width="9.375" style="1" customWidth="1"/>
    <col min="11525" max="11525" width="5.5" style="1" bestFit="1" customWidth="1"/>
    <col min="11526" max="11526" width="8.25" style="1" bestFit="1" customWidth="1"/>
    <col min="11527" max="11527" width="10.5" style="1" bestFit="1" customWidth="1"/>
    <col min="11528" max="11528" width="10.75" style="1" customWidth="1"/>
    <col min="11529" max="11529" width="2.75" style="1" customWidth="1"/>
    <col min="11530" max="11776" width="9" style="1"/>
    <col min="11777" max="11777" width="2.125" style="1" customWidth="1"/>
    <col min="11778" max="11778" width="5.375" style="1" customWidth="1"/>
    <col min="11779" max="11779" width="25" style="1" bestFit="1" customWidth="1"/>
    <col min="11780" max="11780" width="9.375" style="1" customWidth="1"/>
    <col min="11781" max="11781" width="5.5" style="1" bestFit="1" customWidth="1"/>
    <col min="11782" max="11782" width="8.25" style="1" bestFit="1" customWidth="1"/>
    <col min="11783" max="11783" width="10.5" style="1" bestFit="1" customWidth="1"/>
    <col min="11784" max="11784" width="10.75" style="1" customWidth="1"/>
    <col min="11785" max="11785" width="2.75" style="1" customWidth="1"/>
    <col min="11786" max="12032" width="9" style="1"/>
    <col min="12033" max="12033" width="2.125" style="1" customWidth="1"/>
    <col min="12034" max="12034" width="5.375" style="1" customWidth="1"/>
    <col min="12035" max="12035" width="25" style="1" bestFit="1" customWidth="1"/>
    <col min="12036" max="12036" width="9.375" style="1" customWidth="1"/>
    <col min="12037" max="12037" width="5.5" style="1" bestFit="1" customWidth="1"/>
    <col min="12038" max="12038" width="8.25" style="1" bestFit="1" customWidth="1"/>
    <col min="12039" max="12039" width="10.5" style="1" bestFit="1" customWidth="1"/>
    <col min="12040" max="12040" width="10.75" style="1" customWidth="1"/>
    <col min="12041" max="12041" width="2.75" style="1" customWidth="1"/>
    <col min="12042" max="12288" width="9" style="1"/>
    <col min="12289" max="12289" width="2.125" style="1" customWidth="1"/>
    <col min="12290" max="12290" width="5.375" style="1" customWidth="1"/>
    <col min="12291" max="12291" width="25" style="1" bestFit="1" customWidth="1"/>
    <col min="12292" max="12292" width="9.375" style="1" customWidth="1"/>
    <col min="12293" max="12293" width="5.5" style="1" bestFit="1" customWidth="1"/>
    <col min="12294" max="12294" width="8.25" style="1" bestFit="1" customWidth="1"/>
    <col min="12295" max="12295" width="10.5" style="1" bestFit="1" customWidth="1"/>
    <col min="12296" max="12296" width="10.75" style="1" customWidth="1"/>
    <col min="12297" max="12297" width="2.75" style="1" customWidth="1"/>
    <col min="12298" max="12544" width="9" style="1"/>
    <col min="12545" max="12545" width="2.125" style="1" customWidth="1"/>
    <col min="12546" max="12546" width="5.375" style="1" customWidth="1"/>
    <col min="12547" max="12547" width="25" style="1" bestFit="1" customWidth="1"/>
    <col min="12548" max="12548" width="9.375" style="1" customWidth="1"/>
    <col min="12549" max="12549" width="5.5" style="1" bestFit="1" customWidth="1"/>
    <col min="12550" max="12550" width="8.25" style="1" bestFit="1" customWidth="1"/>
    <col min="12551" max="12551" width="10.5" style="1" bestFit="1" customWidth="1"/>
    <col min="12552" max="12552" width="10.75" style="1" customWidth="1"/>
    <col min="12553" max="12553" width="2.75" style="1" customWidth="1"/>
    <col min="12554" max="12800" width="9" style="1"/>
    <col min="12801" max="12801" width="2.125" style="1" customWidth="1"/>
    <col min="12802" max="12802" width="5.375" style="1" customWidth="1"/>
    <col min="12803" max="12803" width="25" style="1" bestFit="1" customWidth="1"/>
    <col min="12804" max="12804" width="9.375" style="1" customWidth="1"/>
    <col min="12805" max="12805" width="5.5" style="1" bestFit="1" customWidth="1"/>
    <col min="12806" max="12806" width="8.25" style="1" bestFit="1" customWidth="1"/>
    <col min="12807" max="12807" width="10.5" style="1" bestFit="1" customWidth="1"/>
    <col min="12808" max="12808" width="10.75" style="1" customWidth="1"/>
    <col min="12809" max="12809" width="2.75" style="1" customWidth="1"/>
    <col min="12810" max="13056" width="9" style="1"/>
    <col min="13057" max="13057" width="2.125" style="1" customWidth="1"/>
    <col min="13058" max="13058" width="5.375" style="1" customWidth="1"/>
    <col min="13059" max="13059" width="25" style="1" bestFit="1" customWidth="1"/>
    <col min="13060" max="13060" width="9.375" style="1" customWidth="1"/>
    <col min="13061" max="13061" width="5.5" style="1" bestFit="1" customWidth="1"/>
    <col min="13062" max="13062" width="8.25" style="1" bestFit="1" customWidth="1"/>
    <col min="13063" max="13063" width="10.5" style="1" bestFit="1" customWidth="1"/>
    <col min="13064" max="13064" width="10.75" style="1" customWidth="1"/>
    <col min="13065" max="13065" width="2.75" style="1" customWidth="1"/>
    <col min="13066" max="13312" width="9" style="1"/>
    <col min="13313" max="13313" width="2.125" style="1" customWidth="1"/>
    <col min="13314" max="13314" width="5.375" style="1" customWidth="1"/>
    <col min="13315" max="13315" width="25" style="1" bestFit="1" customWidth="1"/>
    <col min="13316" max="13316" width="9.375" style="1" customWidth="1"/>
    <col min="13317" max="13317" width="5.5" style="1" bestFit="1" customWidth="1"/>
    <col min="13318" max="13318" width="8.25" style="1" bestFit="1" customWidth="1"/>
    <col min="13319" max="13319" width="10.5" style="1" bestFit="1" customWidth="1"/>
    <col min="13320" max="13320" width="10.75" style="1" customWidth="1"/>
    <col min="13321" max="13321" width="2.75" style="1" customWidth="1"/>
    <col min="13322" max="13568" width="9" style="1"/>
    <col min="13569" max="13569" width="2.125" style="1" customWidth="1"/>
    <col min="13570" max="13570" width="5.375" style="1" customWidth="1"/>
    <col min="13571" max="13571" width="25" style="1" bestFit="1" customWidth="1"/>
    <col min="13572" max="13572" width="9.375" style="1" customWidth="1"/>
    <col min="13573" max="13573" width="5.5" style="1" bestFit="1" customWidth="1"/>
    <col min="13574" max="13574" width="8.25" style="1" bestFit="1" customWidth="1"/>
    <col min="13575" max="13575" width="10.5" style="1" bestFit="1" customWidth="1"/>
    <col min="13576" max="13576" width="10.75" style="1" customWidth="1"/>
    <col min="13577" max="13577" width="2.75" style="1" customWidth="1"/>
    <col min="13578" max="13824" width="9" style="1"/>
    <col min="13825" max="13825" width="2.125" style="1" customWidth="1"/>
    <col min="13826" max="13826" width="5.375" style="1" customWidth="1"/>
    <col min="13827" max="13827" width="25" style="1" bestFit="1" customWidth="1"/>
    <col min="13828" max="13828" width="9.375" style="1" customWidth="1"/>
    <col min="13829" max="13829" width="5.5" style="1" bestFit="1" customWidth="1"/>
    <col min="13830" max="13830" width="8.25" style="1" bestFit="1" customWidth="1"/>
    <col min="13831" max="13831" width="10.5" style="1" bestFit="1" customWidth="1"/>
    <col min="13832" max="13832" width="10.75" style="1" customWidth="1"/>
    <col min="13833" max="13833" width="2.75" style="1" customWidth="1"/>
    <col min="13834" max="14080" width="9" style="1"/>
    <col min="14081" max="14081" width="2.125" style="1" customWidth="1"/>
    <col min="14082" max="14082" width="5.375" style="1" customWidth="1"/>
    <col min="14083" max="14083" width="25" style="1" bestFit="1" customWidth="1"/>
    <col min="14084" max="14084" width="9.375" style="1" customWidth="1"/>
    <col min="14085" max="14085" width="5.5" style="1" bestFit="1" customWidth="1"/>
    <col min="14086" max="14086" width="8.25" style="1" bestFit="1" customWidth="1"/>
    <col min="14087" max="14087" width="10.5" style="1" bestFit="1" customWidth="1"/>
    <col min="14088" max="14088" width="10.75" style="1" customWidth="1"/>
    <col min="14089" max="14089" width="2.75" style="1" customWidth="1"/>
    <col min="14090" max="14336" width="9" style="1"/>
    <col min="14337" max="14337" width="2.125" style="1" customWidth="1"/>
    <col min="14338" max="14338" width="5.375" style="1" customWidth="1"/>
    <col min="14339" max="14339" width="25" style="1" bestFit="1" customWidth="1"/>
    <col min="14340" max="14340" width="9.375" style="1" customWidth="1"/>
    <col min="14341" max="14341" width="5.5" style="1" bestFit="1" customWidth="1"/>
    <col min="14342" max="14342" width="8.25" style="1" bestFit="1" customWidth="1"/>
    <col min="14343" max="14343" width="10.5" style="1" bestFit="1" customWidth="1"/>
    <col min="14344" max="14344" width="10.75" style="1" customWidth="1"/>
    <col min="14345" max="14345" width="2.75" style="1" customWidth="1"/>
    <col min="14346" max="14592" width="9" style="1"/>
    <col min="14593" max="14593" width="2.125" style="1" customWidth="1"/>
    <col min="14594" max="14594" width="5.375" style="1" customWidth="1"/>
    <col min="14595" max="14595" width="25" style="1" bestFit="1" customWidth="1"/>
    <col min="14596" max="14596" width="9.375" style="1" customWidth="1"/>
    <col min="14597" max="14597" width="5.5" style="1" bestFit="1" customWidth="1"/>
    <col min="14598" max="14598" width="8.25" style="1" bestFit="1" customWidth="1"/>
    <col min="14599" max="14599" width="10.5" style="1" bestFit="1" customWidth="1"/>
    <col min="14600" max="14600" width="10.75" style="1" customWidth="1"/>
    <col min="14601" max="14601" width="2.75" style="1" customWidth="1"/>
    <col min="14602" max="14848" width="9" style="1"/>
    <col min="14849" max="14849" width="2.125" style="1" customWidth="1"/>
    <col min="14850" max="14850" width="5.375" style="1" customWidth="1"/>
    <col min="14851" max="14851" width="25" style="1" bestFit="1" customWidth="1"/>
    <col min="14852" max="14852" width="9.375" style="1" customWidth="1"/>
    <col min="14853" max="14853" width="5.5" style="1" bestFit="1" customWidth="1"/>
    <col min="14854" max="14854" width="8.25" style="1" bestFit="1" customWidth="1"/>
    <col min="14855" max="14855" width="10.5" style="1" bestFit="1" customWidth="1"/>
    <col min="14856" max="14856" width="10.75" style="1" customWidth="1"/>
    <col min="14857" max="14857" width="2.75" style="1" customWidth="1"/>
    <col min="14858" max="15104" width="9" style="1"/>
    <col min="15105" max="15105" width="2.125" style="1" customWidth="1"/>
    <col min="15106" max="15106" width="5.375" style="1" customWidth="1"/>
    <col min="15107" max="15107" width="25" style="1" bestFit="1" customWidth="1"/>
    <col min="15108" max="15108" width="9.375" style="1" customWidth="1"/>
    <col min="15109" max="15109" width="5.5" style="1" bestFit="1" customWidth="1"/>
    <col min="15110" max="15110" width="8.25" style="1" bestFit="1" customWidth="1"/>
    <col min="15111" max="15111" width="10.5" style="1" bestFit="1" customWidth="1"/>
    <col min="15112" max="15112" width="10.75" style="1" customWidth="1"/>
    <col min="15113" max="15113" width="2.75" style="1" customWidth="1"/>
    <col min="15114" max="15360" width="9" style="1"/>
    <col min="15361" max="15361" width="2.125" style="1" customWidth="1"/>
    <col min="15362" max="15362" width="5.375" style="1" customWidth="1"/>
    <col min="15363" max="15363" width="25" style="1" bestFit="1" customWidth="1"/>
    <col min="15364" max="15364" width="9.375" style="1" customWidth="1"/>
    <col min="15365" max="15365" width="5.5" style="1" bestFit="1" customWidth="1"/>
    <col min="15366" max="15366" width="8.25" style="1" bestFit="1" customWidth="1"/>
    <col min="15367" max="15367" width="10.5" style="1" bestFit="1" customWidth="1"/>
    <col min="15368" max="15368" width="10.75" style="1" customWidth="1"/>
    <col min="15369" max="15369" width="2.75" style="1" customWidth="1"/>
    <col min="15370" max="15616" width="9" style="1"/>
    <col min="15617" max="15617" width="2.125" style="1" customWidth="1"/>
    <col min="15618" max="15618" width="5.375" style="1" customWidth="1"/>
    <col min="15619" max="15619" width="25" style="1" bestFit="1" customWidth="1"/>
    <col min="15620" max="15620" width="9.375" style="1" customWidth="1"/>
    <col min="15621" max="15621" width="5.5" style="1" bestFit="1" customWidth="1"/>
    <col min="15622" max="15622" width="8.25" style="1" bestFit="1" customWidth="1"/>
    <col min="15623" max="15623" width="10.5" style="1" bestFit="1" customWidth="1"/>
    <col min="15624" max="15624" width="10.75" style="1" customWidth="1"/>
    <col min="15625" max="15625" width="2.75" style="1" customWidth="1"/>
    <col min="15626" max="15872" width="9" style="1"/>
    <col min="15873" max="15873" width="2.125" style="1" customWidth="1"/>
    <col min="15874" max="15874" width="5.375" style="1" customWidth="1"/>
    <col min="15875" max="15875" width="25" style="1" bestFit="1" customWidth="1"/>
    <col min="15876" max="15876" width="9.375" style="1" customWidth="1"/>
    <col min="15877" max="15877" width="5.5" style="1" bestFit="1" customWidth="1"/>
    <col min="15878" max="15878" width="8.25" style="1" bestFit="1" customWidth="1"/>
    <col min="15879" max="15879" width="10.5" style="1" bestFit="1" customWidth="1"/>
    <col min="15880" max="15880" width="10.75" style="1" customWidth="1"/>
    <col min="15881" max="15881" width="2.75" style="1" customWidth="1"/>
    <col min="15882" max="16128" width="9" style="1"/>
    <col min="16129" max="16129" width="2.125" style="1" customWidth="1"/>
    <col min="16130" max="16130" width="5.375" style="1" customWidth="1"/>
    <col min="16131" max="16131" width="25" style="1" bestFit="1" customWidth="1"/>
    <col min="16132" max="16132" width="9.375" style="1" customWidth="1"/>
    <col min="16133" max="16133" width="5.5" style="1" bestFit="1" customWidth="1"/>
    <col min="16134" max="16134" width="8.25" style="1" bestFit="1" customWidth="1"/>
    <col min="16135" max="16135" width="10.5" style="1" bestFit="1" customWidth="1"/>
    <col min="16136" max="16136" width="10.75" style="1" customWidth="1"/>
    <col min="16137" max="16137" width="2.75" style="1" customWidth="1"/>
    <col min="16138" max="16384" width="9" style="1"/>
  </cols>
  <sheetData>
    <row r="2" spans="2:12" ht="16.5" customHeight="1">
      <c r="B2" s="53" t="s">
        <v>43</v>
      </c>
      <c r="C2" s="55" t="s">
        <v>92</v>
      </c>
      <c r="D2" s="55"/>
      <c r="E2" s="55"/>
      <c r="F2" s="55"/>
      <c r="G2" s="55"/>
      <c r="H2" s="55"/>
    </row>
    <row r="3" spans="2:12" ht="17.25" thickBot="1">
      <c r="B3" s="54"/>
      <c r="C3" s="56"/>
      <c r="D3" s="56"/>
      <c r="E3" s="56"/>
      <c r="F3" s="56"/>
      <c r="G3" s="56"/>
      <c r="H3" s="56"/>
    </row>
    <row r="4" spans="2:12" ht="18.75">
      <c r="B4" s="47"/>
      <c r="C4" s="46"/>
      <c r="D4" s="46"/>
      <c r="E4" s="46"/>
      <c r="F4" s="46"/>
      <c r="G4" s="46"/>
      <c r="H4" s="46"/>
    </row>
    <row r="5" spans="2:12" ht="18.75">
      <c r="F5" s="45" t="s">
        <v>91</v>
      </c>
      <c r="G5" s="59">
        <v>1</v>
      </c>
      <c r="H5" s="59"/>
      <c r="L5" s="19"/>
    </row>
    <row r="6" spans="2:12" ht="19.5">
      <c r="F6" s="44" t="s">
        <v>44</v>
      </c>
      <c r="G6" s="60">
        <v>1500</v>
      </c>
      <c r="H6" s="60"/>
    </row>
    <row r="7" spans="2:12" ht="19.5">
      <c r="F7" s="44" t="s">
        <v>45</v>
      </c>
      <c r="G7" s="58">
        <v>0.1</v>
      </c>
      <c r="H7" s="58"/>
    </row>
    <row r="8" spans="2:12" ht="19.5">
      <c r="F8" s="44" t="s">
        <v>47</v>
      </c>
      <c r="G8" s="60">
        <f>SUM(G13:G29)</f>
        <v>701.53142857142871</v>
      </c>
      <c r="H8" s="60"/>
    </row>
    <row r="9" spans="2:12" ht="19.5">
      <c r="F9" s="44" t="s">
        <v>48</v>
      </c>
      <c r="G9" s="61">
        <f>ROUND((G6 / (1 + G7)) - G8, 0)</f>
        <v>662</v>
      </c>
      <c r="H9" s="61"/>
    </row>
    <row r="10" spans="2:12" ht="19.5">
      <c r="F10" s="44" t="s">
        <v>46</v>
      </c>
      <c r="G10" s="57">
        <f>G8/G6</f>
        <v>0.46768761904761913</v>
      </c>
      <c r="H10" s="57"/>
    </row>
    <row r="11" spans="2:12" ht="17.25" thickBot="1"/>
    <row r="12" spans="2:12" ht="18.75">
      <c r="B12" s="12" t="s">
        <v>90</v>
      </c>
      <c r="C12" s="13" t="s">
        <v>25</v>
      </c>
      <c r="D12" s="13" t="s">
        <v>42</v>
      </c>
      <c r="E12" s="13" t="s">
        <v>3</v>
      </c>
      <c r="F12" s="13" t="s">
        <v>26</v>
      </c>
      <c r="G12" s="13" t="s">
        <v>27</v>
      </c>
      <c r="H12" s="14" t="s">
        <v>28</v>
      </c>
    </row>
    <row r="13" spans="2:12" ht="18.75">
      <c r="B13" s="15" t="s">
        <v>70</v>
      </c>
      <c r="C13" s="11" t="s">
        <v>31</v>
      </c>
      <c r="D13" s="20">
        <v>240</v>
      </c>
      <c r="E13" s="11" t="str">
        <f>IFERROR(VLOOKUP($C13,テーブル1[[原料名]:[備考]],3,FALSE),"")</f>
        <v>g</v>
      </c>
      <c r="F13" s="48">
        <f>IFERROR(VLOOKUP($C13,テーブル1[[原料名]:[備考]],6,FALSE),"")</f>
        <v>2</v>
      </c>
      <c r="G13" s="48">
        <f t="shared" ref="G13:G29" si="0">IF(F13="","",D13*F13)</f>
        <v>480</v>
      </c>
      <c r="H13" s="16" t="str">
        <f>IFERROR(VLOOKUP($C13,テーブル1[[原料名]:[備考]],9,FALSE),"")</f>
        <v/>
      </c>
    </row>
    <row r="14" spans="2:12" ht="18.75">
      <c r="B14" s="15" t="s">
        <v>71</v>
      </c>
      <c r="C14" s="11" t="s">
        <v>33</v>
      </c>
      <c r="D14" s="20">
        <v>1</v>
      </c>
      <c r="E14" s="11" t="str">
        <f>IFERROR(VLOOKUP($C14,テーブル1[[原料名]:[備考]],3,FALSE),"")</f>
        <v>個</v>
      </c>
      <c r="F14" s="48">
        <f>IFERROR(VLOOKUP($C14,テーブル1[[原料名]:[備考]],6,FALSE),"")</f>
        <v>124.99999999999999</v>
      </c>
      <c r="G14" s="48">
        <f t="shared" si="0"/>
        <v>124.99999999999999</v>
      </c>
      <c r="H14" s="16"/>
    </row>
    <row r="15" spans="2:12" ht="18.75">
      <c r="B15" s="15" t="s">
        <v>76</v>
      </c>
      <c r="C15" s="11" t="s">
        <v>7</v>
      </c>
      <c r="D15" s="20">
        <v>4</v>
      </c>
      <c r="E15" s="11" t="str">
        <f>IFERROR(VLOOKUP($C15,テーブル1[[原料名]:[備考]],3,FALSE),"")</f>
        <v>個</v>
      </c>
      <c r="F15" s="48">
        <f>IFERROR(VLOOKUP($C15,テーブル1[[原料名]:[備考]],6,FALSE),"")</f>
        <v>10.5</v>
      </c>
      <c r="G15" s="48">
        <f t="shared" si="0"/>
        <v>42</v>
      </c>
      <c r="H15" s="16"/>
    </row>
    <row r="16" spans="2:12" ht="18.75">
      <c r="B16" s="15" t="s">
        <v>76</v>
      </c>
      <c r="C16" s="11" t="s">
        <v>15</v>
      </c>
      <c r="D16" s="20">
        <v>50</v>
      </c>
      <c r="E16" s="11" t="str">
        <f>IFERROR(VLOOKUP($C16,テーブル1[[原料名]:[備考]],3,FALSE),"")</f>
        <v>ml</v>
      </c>
      <c r="F16" s="48">
        <f>IFERROR(VLOOKUP($C16,テーブル1[[原料名]:[備考]],6,FALSE),"")</f>
        <v>0.2</v>
      </c>
      <c r="G16" s="48">
        <f t="shared" si="0"/>
        <v>10</v>
      </c>
      <c r="H16" s="16"/>
    </row>
    <row r="17" spans="2:8" ht="18.75">
      <c r="B17" s="15" t="s">
        <v>69</v>
      </c>
      <c r="C17" s="11" t="s">
        <v>36</v>
      </c>
      <c r="D17" s="21">
        <v>10</v>
      </c>
      <c r="E17" s="11" t="str">
        <f>IFERROR(VLOOKUP($C17,テーブル1[[原料名]:[備考]],3,FALSE),"")</f>
        <v>ml</v>
      </c>
      <c r="F17" s="48">
        <f>IFERROR(VLOOKUP($C17,テーブル1[[原料名]:[備考]],6,FALSE),"")</f>
        <v>0.39600000000000002</v>
      </c>
      <c r="G17" s="48">
        <f t="shared" si="0"/>
        <v>3.96</v>
      </c>
      <c r="H17" s="16"/>
    </row>
    <row r="18" spans="2:8" ht="18.75">
      <c r="B18" s="15" t="s">
        <v>69</v>
      </c>
      <c r="C18" s="11" t="s">
        <v>10</v>
      </c>
      <c r="D18" s="21">
        <v>10</v>
      </c>
      <c r="E18" s="11" t="str">
        <f>IFERROR(VLOOKUP($C18,テーブル1[[原料名]:[備考]],3,FALSE),"")</f>
        <v>g</v>
      </c>
      <c r="F18" s="48">
        <f>IFERROR(VLOOKUP($C18,テーブル1[[原料名]:[備考]],6,FALSE),"")</f>
        <v>0.2</v>
      </c>
      <c r="G18" s="48">
        <f t="shared" si="0"/>
        <v>2</v>
      </c>
      <c r="H18" s="16"/>
    </row>
    <row r="19" spans="2:8" ht="18.75">
      <c r="B19" s="15" t="s">
        <v>69</v>
      </c>
      <c r="C19" s="11" t="s">
        <v>38</v>
      </c>
      <c r="D19" s="21">
        <v>5</v>
      </c>
      <c r="E19" s="11" t="str">
        <f>IFERROR(VLOOKUP($C19,テーブル1[[原料名]:[備考]],3,FALSE),"")</f>
        <v xml:space="preserve">g </v>
      </c>
      <c r="F19" s="48">
        <f>IFERROR(VLOOKUP($C19,テーブル1[[原料名]:[備考]],6,FALSE),"")</f>
        <v>0.41599999999999998</v>
      </c>
      <c r="G19" s="48">
        <f t="shared" si="0"/>
        <v>2.08</v>
      </c>
      <c r="H19" s="16"/>
    </row>
    <row r="20" spans="2:8" ht="18.75">
      <c r="B20" s="15" t="s">
        <v>69</v>
      </c>
      <c r="C20" s="11" t="s">
        <v>78</v>
      </c>
      <c r="D20" s="21">
        <v>5</v>
      </c>
      <c r="E20" s="11" t="str">
        <f>IFERROR(VLOOKUP($C20,テーブル1[[原料名]:[備考]],3,FALSE),"")</f>
        <v>g</v>
      </c>
      <c r="F20" s="48">
        <f>IFERROR(VLOOKUP($C20,テーブル1[[原料名]:[備考]],6,FALSE),"")</f>
        <v>1</v>
      </c>
      <c r="G20" s="48">
        <f t="shared" si="0"/>
        <v>5</v>
      </c>
      <c r="H20" s="16"/>
    </row>
    <row r="21" spans="2:8" ht="18.75">
      <c r="B21" s="15" t="s">
        <v>69</v>
      </c>
      <c r="C21" s="11" t="s">
        <v>41</v>
      </c>
      <c r="D21" s="21">
        <v>30</v>
      </c>
      <c r="E21" s="11" t="str">
        <f>IFERROR(VLOOKUP($C21,テーブル1[[原料名]:[備考]],3,FALSE),"")</f>
        <v>ml</v>
      </c>
      <c r="F21" s="48">
        <f>IFERROR(VLOOKUP($C21,テーブル1[[原料名]:[備考]],6,FALSE),"")</f>
        <v>0.504</v>
      </c>
      <c r="G21" s="48">
        <f t="shared" si="0"/>
        <v>15.120000000000001</v>
      </c>
      <c r="H21" s="16"/>
    </row>
    <row r="22" spans="2:8" ht="18.75">
      <c r="B22" s="15" t="s">
        <v>71</v>
      </c>
      <c r="C22" s="11" t="s">
        <v>79</v>
      </c>
      <c r="D22" s="21">
        <v>2</v>
      </c>
      <c r="E22" s="11" t="str">
        <f>IFERROR(VLOOKUP($C22,テーブル1[[原料名]:[備考]],3,FALSE),"")</f>
        <v>個</v>
      </c>
      <c r="F22" s="48">
        <f>IFERROR(VLOOKUP($C22,テーブル1[[原料名]:[備考]],6,FALSE),"")</f>
        <v>8.1857142857142851</v>
      </c>
      <c r="G22" s="48">
        <f t="shared" si="0"/>
        <v>16.37142857142857</v>
      </c>
      <c r="H22" s="16"/>
    </row>
    <row r="23" spans="2:8" ht="18.75">
      <c r="B23" s="15"/>
      <c r="C23" s="11"/>
      <c r="D23" s="21"/>
      <c r="E23" s="11" t="str">
        <f>IFERROR(VLOOKUP($C23,テーブル1[[原料名]:[備考]],3,FALSE),"")</f>
        <v/>
      </c>
      <c r="F23" s="48" t="str">
        <f>IFERROR(VLOOKUP($C23,テーブル1[[原料名]:[備考]],6,FALSE),"")</f>
        <v/>
      </c>
      <c r="G23" s="48" t="str">
        <f t="shared" si="0"/>
        <v/>
      </c>
      <c r="H23" s="16"/>
    </row>
    <row r="24" spans="2:8" ht="18.75">
      <c r="B24" s="15"/>
      <c r="C24" s="11"/>
      <c r="D24" s="21"/>
      <c r="E24" s="11" t="str">
        <f>IFERROR(VLOOKUP($C24,テーブル1[[原料名]:[備考]],3,FALSE),"")</f>
        <v/>
      </c>
      <c r="F24" s="48" t="str">
        <f>IFERROR(VLOOKUP($C24,テーブル1[[原料名]:[備考]],6,FALSE),"")</f>
        <v/>
      </c>
      <c r="G24" s="48" t="str">
        <f t="shared" si="0"/>
        <v/>
      </c>
      <c r="H24" s="16"/>
    </row>
    <row r="25" spans="2:8" ht="18.75">
      <c r="B25" s="15"/>
      <c r="C25" s="11"/>
      <c r="D25" s="21"/>
      <c r="E25" s="11" t="str">
        <f>IFERROR(VLOOKUP($C25,テーブル1[[原料名]:[備考]],3,FALSE),"")</f>
        <v/>
      </c>
      <c r="F25" s="48" t="str">
        <f>IFERROR(VLOOKUP($C25,テーブル1[[原料名]:[備考]],6,FALSE),"")</f>
        <v/>
      </c>
      <c r="G25" s="48" t="str">
        <f t="shared" si="0"/>
        <v/>
      </c>
      <c r="H25" s="16"/>
    </row>
    <row r="26" spans="2:8" ht="18.75">
      <c r="B26" s="15"/>
      <c r="C26" s="11"/>
      <c r="D26" s="21"/>
      <c r="E26" s="11" t="str">
        <f>IFERROR(VLOOKUP($C26,テーブル1[[原料名]:[備考]],3,FALSE),"")</f>
        <v/>
      </c>
      <c r="F26" s="48" t="str">
        <f>IFERROR(VLOOKUP($C26,テーブル1[[原料名]:[備考]],6,FALSE),"")</f>
        <v/>
      </c>
      <c r="G26" s="48" t="str">
        <f t="shared" si="0"/>
        <v/>
      </c>
      <c r="H26" s="16"/>
    </row>
    <row r="27" spans="2:8" ht="18.75">
      <c r="B27" s="15"/>
      <c r="C27" s="11"/>
      <c r="D27" s="21"/>
      <c r="E27" s="11" t="str">
        <f>IFERROR(VLOOKUP($C27,テーブル1[[原料名]:[備考]],3,FALSE),"")</f>
        <v/>
      </c>
      <c r="F27" s="48" t="str">
        <f>IFERROR(VLOOKUP($C27,テーブル1[[原料名]:[備考]],6,FALSE),"")</f>
        <v/>
      </c>
      <c r="G27" s="48" t="str">
        <f t="shared" si="0"/>
        <v/>
      </c>
      <c r="H27" s="16"/>
    </row>
    <row r="28" spans="2:8" ht="18.75">
      <c r="B28" s="15"/>
      <c r="C28" s="11"/>
      <c r="D28" s="21"/>
      <c r="E28" s="11" t="str">
        <f>IFERROR(VLOOKUP($C28,テーブル1[[原料名]:[備考]],3,FALSE),"")</f>
        <v/>
      </c>
      <c r="F28" s="48" t="str">
        <f>IFERROR(VLOOKUP($C28,テーブル1[[原料名]:[備考]],6,FALSE),"")</f>
        <v/>
      </c>
      <c r="G28" s="48" t="str">
        <f t="shared" si="0"/>
        <v/>
      </c>
      <c r="H28" s="16"/>
    </row>
    <row r="29" spans="2:8" ht="19.5" thickBot="1">
      <c r="B29" s="17"/>
      <c r="C29" s="18"/>
      <c r="D29" s="22"/>
      <c r="E29" s="18" t="str">
        <f>IFERROR(VLOOKUP($C29,テーブル1[[原料名]:[備考]],3,FALSE),"")</f>
        <v/>
      </c>
      <c r="F29" s="49" t="str">
        <f>IFERROR(VLOOKUP($C29,テーブル1[[原料名]:[備考]],6,FALSE),"")</f>
        <v/>
      </c>
      <c r="G29" s="49" t="str">
        <f t="shared" si="0"/>
        <v/>
      </c>
      <c r="H29" s="33"/>
    </row>
    <row r="30" spans="2:8" ht="17.25" thickBot="1"/>
    <row r="31" spans="2:8" ht="20.25" thickBot="1">
      <c r="B31" s="50" t="s">
        <v>82</v>
      </c>
      <c r="C31" s="51"/>
      <c r="D31" s="51"/>
      <c r="E31" s="51"/>
      <c r="F31" s="52"/>
      <c r="G31" s="50" t="s">
        <v>89</v>
      </c>
      <c r="H31" s="52"/>
    </row>
    <row r="32" spans="2:8">
      <c r="B32" s="35"/>
      <c r="C32" s="42"/>
      <c r="D32" s="42"/>
      <c r="E32" s="40"/>
      <c r="F32" s="41"/>
      <c r="G32" s="39"/>
      <c r="H32" s="41"/>
    </row>
    <row r="33" spans="1:8">
      <c r="B33" s="39" t="s">
        <v>83</v>
      </c>
      <c r="C33" s="42"/>
      <c r="D33" s="42"/>
      <c r="E33" s="40"/>
      <c r="F33" s="41"/>
      <c r="G33" s="39" t="s">
        <v>96</v>
      </c>
      <c r="H33" s="41"/>
    </row>
    <row r="34" spans="1:8">
      <c r="B34" s="39" t="s">
        <v>84</v>
      </c>
      <c r="C34" s="42"/>
      <c r="D34" s="42"/>
      <c r="E34" s="40"/>
      <c r="F34" s="41"/>
      <c r="G34" s="39" t="s">
        <v>97</v>
      </c>
      <c r="H34" s="41"/>
    </row>
    <row r="35" spans="1:8">
      <c r="B35" s="39" t="s">
        <v>85</v>
      </c>
      <c r="C35" s="42"/>
      <c r="D35" s="40"/>
      <c r="E35" s="40"/>
      <c r="F35" s="41"/>
      <c r="G35" s="39" t="s">
        <v>98</v>
      </c>
      <c r="H35" s="41"/>
    </row>
    <row r="36" spans="1:8">
      <c r="B36" s="39" t="s">
        <v>86</v>
      </c>
      <c r="C36" s="42"/>
      <c r="D36" s="40"/>
      <c r="E36" s="40"/>
      <c r="F36" s="41"/>
      <c r="G36" s="39"/>
      <c r="H36" s="41"/>
    </row>
    <row r="37" spans="1:8">
      <c r="B37" s="35" t="s">
        <v>87</v>
      </c>
      <c r="C37" s="42"/>
      <c r="D37" s="40"/>
      <c r="E37" s="40"/>
      <c r="F37" s="41"/>
      <c r="G37" s="39"/>
      <c r="H37" s="41"/>
    </row>
    <row r="38" spans="1:8">
      <c r="B38" s="35" t="s">
        <v>88</v>
      </c>
      <c r="C38" s="42"/>
      <c r="D38" s="40"/>
      <c r="E38" s="40"/>
      <c r="F38" s="41"/>
      <c r="G38" s="39"/>
      <c r="H38" s="41"/>
    </row>
    <row r="39" spans="1:8">
      <c r="B39" s="35" t="s">
        <v>93</v>
      </c>
      <c r="C39" s="42"/>
      <c r="D39" s="40"/>
      <c r="E39" s="40"/>
      <c r="F39" s="41"/>
      <c r="G39" s="39"/>
      <c r="H39" s="41"/>
    </row>
    <row r="40" spans="1:8">
      <c r="B40" s="35" t="s">
        <v>94</v>
      </c>
      <c r="C40" s="42"/>
      <c r="D40" s="42"/>
      <c r="E40" s="42"/>
      <c r="F40" s="36"/>
      <c r="G40" s="35"/>
      <c r="H40" s="36"/>
    </row>
    <row r="41" spans="1:8">
      <c r="B41" s="35" t="s">
        <v>95</v>
      </c>
      <c r="C41" s="42"/>
      <c r="D41" s="42"/>
      <c r="E41" s="42"/>
      <c r="F41" s="36"/>
      <c r="G41" s="35"/>
      <c r="H41" s="36"/>
    </row>
    <row r="42" spans="1:8">
      <c r="B42" s="35"/>
      <c r="C42" s="42"/>
      <c r="D42" s="42"/>
      <c r="E42" s="42"/>
      <c r="F42" s="36"/>
      <c r="G42" s="35"/>
      <c r="H42" s="36"/>
    </row>
    <row r="43" spans="1:8">
      <c r="B43" s="35"/>
      <c r="C43" s="42"/>
      <c r="D43" s="42"/>
      <c r="E43" s="42"/>
      <c r="F43" s="36"/>
      <c r="G43" s="35"/>
      <c r="H43" s="36"/>
    </row>
    <row r="44" spans="1:8" ht="17.25" thickBot="1">
      <c r="B44" s="37"/>
      <c r="C44" s="43"/>
      <c r="D44" s="43"/>
      <c r="E44" s="43"/>
      <c r="F44" s="38"/>
      <c r="G44" s="37"/>
      <c r="H44" s="38"/>
    </row>
    <row r="45" spans="1:8">
      <c r="A45" s="42"/>
      <c r="B45" s="42"/>
      <c r="C45" s="42"/>
      <c r="D45" s="42"/>
      <c r="E45" s="42"/>
      <c r="F45" s="42"/>
      <c r="G45" s="42"/>
      <c r="H45" s="42"/>
    </row>
  </sheetData>
  <mergeCells count="10">
    <mergeCell ref="B31:F31"/>
    <mergeCell ref="G31:H31"/>
    <mergeCell ref="B2:B3"/>
    <mergeCell ref="C2:H3"/>
    <mergeCell ref="G10:H10"/>
    <mergeCell ref="G7:H7"/>
    <mergeCell ref="G5:H5"/>
    <mergeCell ref="G6:H6"/>
    <mergeCell ref="G8:H8"/>
    <mergeCell ref="G9:H9"/>
  </mergeCells>
  <phoneticPr fontId="4"/>
  <dataValidations count="2">
    <dataValidation type="list" allowBlank="1" showInputMessage="1" showErrorMessage="1" sqref="B13:B29">
      <formula1>"肉,野菜,果物,調味料,卵・乳製品"</formula1>
    </dataValidation>
    <dataValidation type="list" allowBlank="1" showInputMessage="1" showErrorMessage="1" sqref="C13:C29">
      <formula1>INDIRECT(B13)</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K24" sqref="K24"/>
    </sheetView>
  </sheetViews>
  <sheetFormatPr defaultRowHeight="19.5"/>
  <cols>
    <col min="1" max="1" width="11.25" style="2" customWidth="1"/>
    <col min="2" max="2" width="21.625" customWidth="1"/>
    <col min="3" max="3" width="9.75" style="2" bestFit="1" customWidth="1"/>
    <col min="4" max="4" width="9.75" style="3" bestFit="1" customWidth="1"/>
    <col min="5" max="5" width="20.375" style="3" bestFit="1" customWidth="1"/>
    <col min="6" max="6" width="7.75" style="2" bestFit="1" customWidth="1"/>
    <col min="7" max="7" width="8.125" style="7" bestFit="1" customWidth="1"/>
    <col min="8" max="8" width="16.375" style="2" bestFit="1" customWidth="1"/>
    <col min="9" max="9" width="13.875" style="2" hidden="1" customWidth="1"/>
    <col min="10" max="10" width="9.75" style="2" bestFit="1" customWidth="1"/>
    <col min="11" max="11" width="12.875" style="2" customWidth="1"/>
    <col min="12" max="255" width="9" style="2"/>
    <col min="256" max="256" width="4.125" style="2" customWidth="1"/>
    <col min="257" max="257" width="9" style="2"/>
    <col min="258" max="258" width="26.625" style="2" customWidth="1"/>
    <col min="259" max="259" width="9" style="2"/>
    <col min="260" max="260" width="12.75" style="2" customWidth="1"/>
    <col min="261" max="261" width="10.75" style="2" customWidth="1"/>
    <col min="262" max="262" width="9" style="2"/>
    <col min="263" max="263" width="22.625" style="2" customWidth="1"/>
    <col min="264" max="264" width="10.75" style="2" customWidth="1"/>
    <col min="265" max="265" width="24.125" style="2" customWidth="1"/>
    <col min="266" max="511" width="9" style="2"/>
    <col min="512" max="512" width="4.125" style="2" customWidth="1"/>
    <col min="513" max="513" width="9" style="2"/>
    <col min="514" max="514" width="26.625" style="2" customWidth="1"/>
    <col min="515" max="515" width="9" style="2"/>
    <col min="516" max="516" width="12.75" style="2" customWidth="1"/>
    <col min="517" max="517" width="10.75" style="2" customWidth="1"/>
    <col min="518" max="518" width="9" style="2"/>
    <col min="519" max="519" width="22.625" style="2" customWidth="1"/>
    <col min="520" max="520" width="10.75" style="2" customWidth="1"/>
    <col min="521" max="521" width="24.125" style="2" customWidth="1"/>
    <col min="522" max="767" width="9" style="2"/>
    <col min="768" max="768" width="4.125" style="2" customWidth="1"/>
    <col min="769" max="769" width="9" style="2"/>
    <col min="770" max="770" width="26.625" style="2" customWidth="1"/>
    <col min="771" max="771" width="9" style="2"/>
    <col min="772" max="772" width="12.75" style="2" customWidth="1"/>
    <col min="773" max="773" width="10.75" style="2" customWidth="1"/>
    <col min="774" max="774" width="9" style="2"/>
    <col min="775" max="775" width="22.625" style="2" customWidth="1"/>
    <col min="776" max="776" width="10.75" style="2" customWidth="1"/>
    <col min="777" max="777" width="24.125" style="2" customWidth="1"/>
    <col min="778" max="1023" width="9" style="2"/>
    <col min="1024" max="1024" width="4.125" style="2" customWidth="1"/>
    <col min="1025" max="1025" width="9" style="2"/>
    <col min="1026" max="1026" width="26.625" style="2" customWidth="1"/>
    <col min="1027" max="1027" width="9" style="2"/>
    <col min="1028" max="1028" width="12.75" style="2" customWidth="1"/>
    <col min="1029" max="1029" width="10.75" style="2" customWidth="1"/>
    <col min="1030" max="1030" width="9" style="2"/>
    <col min="1031" max="1031" width="22.625" style="2" customWidth="1"/>
    <col min="1032" max="1032" width="10.75" style="2" customWidth="1"/>
    <col min="1033" max="1033" width="24.125" style="2" customWidth="1"/>
    <col min="1034" max="1279" width="9" style="2"/>
    <col min="1280" max="1280" width="4.125" style="2" customWidth="1"/>
    <col min="1281" max="1281" width="9" style="2"/>
    <col min="1282" max="1282" width="26.625" style="2" customWidth="1"/>
    <col min="1283" max="1283" width="9" style="2"/>
    <col min="1284" max="1284" width="12.75" style="2" customWidth="1"/>
    <col min="1285" max="1285" width="10.75" style="2" customWidth="1"/>
    <col min="1286" max="1286" width="9" style="2"/>
    <col min="1287" max="1287" width="22.625" style="2" customWidth="1"/>
    <col min="1288" max="1288" width="10.75" style="2" customWidth="1"/>
    <col min="1289" max="1289" width="24.125" style="2" customWidth="1"/>
    <col min="1290" max="1535" width="9" style="2"/>
    <col min="1536" max="1536" width="4.125" style="2" customWidth="1"/>
    <col min="1537" max="1537" width="9" style="2"/>
    <col min="1538" max="1538" width="26.625" style="2" customWidth="1"/>
    <col min="1539" max="1539" width="9" style="2"/>
    <col min="1540" max="1540" width="12.75" style="2" customWidth="1"/>
    <col min="1541" max="1541" width="10.75" style="2" customWidth="1"/>
    <col min="1542" max="1542" width="9" style="2"/>
    <col min="1543" max="1543" width="22.625" style="2" customWidth="1"/>
    <col min="1544" max="1544" width="10.75" style="2" customWidth="1"/>
    <col min="1545" max="1545" width="24.125" style="2" customWidth="1"/>
    <col min="1546" max="1791" width="9" style="2"/>
    <col min="1792" max="1792" width="4.125" style="2" customWidth="1"/>
    <col min="1793" max="1793" width="9" style="2"/>
    <col min="1794" max="1794" width="26.625" style="2" customWidth="1"/>
    <col min="1795" max="1795" width="9" style="2"/>
    <col min="1796" max="1796" width="12.75" style="2" customWidth="1"/>
    <col min="1797" max="1797" width="10.75" style="2" customWidth="1"/>
    <col min="1798" max="1798" width="9" style="2"/>
    <col min="1799" max="1799" width="22.625" style="2" customWidth="1"/>
    <col min="1800" max="1800" width="10.75" style="2" customWidth="1"/>
    <col min="1801" max="1801" width="24.125" style="2" customWidth="1"/>
    <col min="1802" max="2047" width="9" style="2"/>
    <col min="2048" max="2048" width="4.125" style="2" customWidth="1"/>
    <col min="2049" max="2049" width="9" style="2"/>
    <col min="2050" max="2050" width="26.625" style="2" customWidth="1"/>
    <col min="2051" max="2051" width="9" style="2"/>
    <col min="2052" max="2052" width="12.75" style="2" customWidth="1"/>
    <col min="2053" max="2053" width="10.75" style="2" customWidth="1"/>
    <col min="2054" max="2054" width="9" style="2"/>
    <col min="2055" max="2055" width="22.625" style="2" customWidth="1"/>
    <col min="2056" max="2056" width="10.75" style="2" customWidth="1"/>
    <col min="2057" max="2057" width="24.125" style="2" customWidth="1"/>
    <col min="2058" max="2303" width="9" style="2"/>
    <col min="2304" max="2304" width="4.125" style="2" customWidth="1"/>
    <col min="2305" max="2305" width="9" style="2"/>
    <col min="2306" max="2306" width="26.625" style="2" customWidth="1"/>
    <col min="2307" max="2307" width="9" style="2"/>
    <col min="2308" max="2308" width="12.75" style="2" customWidth="1"/>
    <col min="2309" max="2309" width="10.75" style="2" customWidth="1"/>
    <col min="2310" max="2310" width="9" style="2"/>
    <col min="2311" max="2311" width="22.625" style="2" customWidth="1"/>
    <col min="2312" max="2312" width="10.75" style="2" customWidth="1"/>
    <col min="2313" max="2313" width="24.125" style="2" customWidth="1"/>
    <col min="2314" max="2559" width="9" style="2"/>
    <col min="2560" max="2560" width="4.125" style="2" customWidth="1"/>
    <col min="2561" max="2561" width="9" style="2"/>
    <col min="2562" max="2562" width="26.625" style="2" customWidth="1"/>
    <col min="2563" max="2563" width="9" style="2"/>
    <col min="2564" max="2564" width="12.75" style="2" customWidth="1"/>
    <col min="2565" max="2565" width="10.75" style="2" customWidth="1"/>
    <col min="2566" max="2566" width="9" style="2"/>
    <col min="2567" max="2567" width="22.625" style="2" customWidth="1"/>
    <col min="2568" max="2568" width="10.75" style="2" customWidth="1"/>
    <col min="2569" max="2569" width="24.125" style="2" customWidth="1"/>
    <col min="2570" max="2815" width="9" style="2"/>
    <col min="2816" max="2816" width="4.125" style="2" customWidth="1"/>
    <col min="2817" max="2817" width="9" style="2"/>
    <col min="2818" max="2818" width="26.625" style="2" customWidth="1"/>
    <col min="2819" max="2819" width="9" style="2"/>
    <col min="2820" max="2820" width="12.75" style="2" customWidth="1"/>
    <col min="2821" max="2821" width="10.75" style="2" customWidth="1"/>
    <col min="2822" max="2822" width="9" style="2"/>
    <col min="2823" max="2823" width="22.625" style="2" customWidth="1"/>
    <col min="2824" max="2824" width="10.75" style="2" customWidth="1"/>
    <col min="2825" max="2825" width="24.125" style="2" customWidth="1"/>
    <col min="2826" max="3071" width="9" style="2"/>
    <col min="3072" max="3072" width="4.125" style="2" customWidth="1"/>
    <col min="3073" max="3073" width="9" style="2"/>
    <col min="3074" max="3074" width="26.625" style="2" customWidth="1"/>
    <col min="3075" max="3075" width="9" style="2"/>
    <col min="3076" max="3076" width="12.75" style="2" customWidth="1"/>
    <col min="3077" max="3077" width="10.75" style="2" customWidth="1"/>
    <col min="3078" max="3078" width="9" style="2"/>
    <col min="3079" max="3079" width="22.625" style="2" customWidth="1"/>
    <col min="3080" max="3080" width="10.75" style="2" customWidth="1"/>
    <col min="3081" max="3081" width="24.125" style="2" customWidth="1"/>
    <col min="3082" max="3327" width="9" style="2"/>
    <col min="3328" max="3328" width="4.125" style="2" customWidth="1"/>
    <col min="3329" max="3329" width="9" style="2"/>
    <col min="3330" max="3330" width="26.625" style="2" customWidth="1"/>
    <col min="3331" max="3331" width="9" style="2"/>
    <col min="3332" max="3332" width="12.75" style="2" customWidth="1"/>
    <col min="3333" max="3333" width="10.75" style="2" customWidth="1"/>
    <col min="3334" max="3334" width="9" style="2"/>
    <col min="3335" max="3335" width="22.625" style="2" customWidth="1"/>
    <col min="3336" max="3336" width="10.75" style="2" customWidth="1"/>
    <col min="3337" max="3337" width="24.125" style="2" customWidth="1"/>
    <col min="3338" max="3583" width="9" style="2"/>
    <col min="3584" max="3584" width="4.125" style="2" customWidth="1"/>
    <col min="3585" max="3585" width="9" style="2"/>
    <col min="3586" max="3586" width="26.625" style="2" customWidth="1"/>
    <col min="3587" max="3587" width="9" style="2"/>
    <col min="3588" max="3588" width="12.75" style="2" customWidth="1"/>
    <col min="3589" max="3589" width="10.75" style="2" customWidth="1"/>
    <col min="3590" max="3590" width="9" style="2"/>
    <col min="3591" max="3591" width="22.625" style="2" customWidth="1"/>
    <col min="3592" max="3592" width="10.75" style="2" customWidth="1"/>
    <col min="3593" max="3593" width="24.125" style="2" customWidth="1"/>
    <col min="3594" max="3839" width="9" style="2"/>
    <col min="3840" max="3840" width="4.125" style="2" customWidth="1"/>
    <col min="3841" max="3841" width="9" style="2"/>
    <col min="3842" max="3842" width="26.625" style="2" customWidth="1"/>
    <col min="3843" max="3843" width="9" style="2"/>
    <col min="3844" max="3844" width="12.75" style="2" customWidth="1"/>
    <col min="3845" max="3845" width="10.75" style="2" customWidth="1"/>
    <col min="3846" max="3846" width="9" style="2"/>
    <col min="3847" max="3847" width="22.625" style="2" customWidth="1"/>
    <col min="3848" max="3848" width="10.75" style="2" customWidth="1"/>
    <col min="3849" max="3849" width="24.125" style="2" customWidth="1"/>
    <col min="3850" max="4095" width="9" style="2"/>
    <col min="4096" max="4096" width="4.125" style="2" customWidth="1"/>
    <col min="4097" max="4097" width="9" style="2"/>
    <col min="4098" max="4098" width="26.625" style="2" customWidth="1"/>
    <col min="4099" max="4099" width="9" style="2"/>
    <col min="4100" max="4100" width="12.75" style="2" customWidth="1"/>
    <col min="4101" max="4101" width="10.75" style="2" customWidth="1"/>
    <col min="4102" max="4102" width="9" style="2"/>
    <col min="4103" max="4103" width="22.625" style="2" customWidth="1"/>
    <col min="4104" max="4104" width="10.75" style="2" customWidth="1"/>
    <col min="4105" max="4105" width="24.125" style="2" customWidth="1"/>
    <col min="4106" max="4351" width="9" style="2"/>
    <col min="4352" max="4352" width="4.125" style="2" customWidth="1"/>
    <col min="4353" max="4353" width="9" style="2"/>
    <col min="4354" max="4354" width="26.625" style="2" customWidth="1"/>
    <col min="4355" max="4355" width="9" style="2"/>
    <col min="4356" max="4356" width="12.75" style="2" customWidth="1"/>
    <col min="4357" max="4357" width="10.75" style="2" customWidth="1"/>
    <col min="4358" max="4358" width="9" style="2"/>
    <col min="4359" max="4359" width="22.625" style="2" customWidth="1"/>
    <col min="4360" max="4360" width="10.75" style="2" customWidth="1"/>
    <col min="4361" max="4361" width="24.125" style="2" customWidth="1"/>
    <col min="4362" max="4607" width="9" style="2"/>
    <col min="4608" max="4608" width="4.125" style="2" customWidth="1"/>
    <col min="4609" max="4609" width="9" style="2"/>
    <col min="4610" max="4610" width="26.625" style="2" customWidth="1"/>
    <col min="4611" max="4611" width="9" style="2"/>
    <col min="4612" max="4612" width="12.75" style="2" customWidth="1"/>
    <col min="4613" max="4613" width="10.75" style="2" customWidth="1"/>
    <col min="4614" max="4614" width="9" style="2"/>
    <col min="4615" max="4615" width="22.625" style="2" customWidth="1"/>
    <col min="4616" max="4616" width="10.75" style="2" customWidth="1"/>
    <col min="4617" max="4617" width="24.125" style="2" customWidth="1"/>
    <col min="4618" max="4863" width="9" style="2"/>
    <col min="4864" max="4864" width="4.125" style="2" customWidth="1"/>
    <col min="4865" max="4865" width="9" style="2"/>
    <col min="4866" max="4866" width="26.625" style="2" customWidth="1"/>
    <col min="4867" max="4867" width="9" style="2"/>
    <col min="4868" max="4868" width="12.75" style="2" customWidth="1"/>
    <col min="4869" max="4869" width="10.75" style="2" customWidth="1"/>
    <col min="4870" max="4870" width="9" style="2"/>
    <col min="4871" max="4871" width="22.625" style="2" customWidth="1"/>
    <col min="4872" max="4872" width="10.75" style="2" customWidth="1"/>
    <col min="4873" max="4873" width="24.125" style="2" customWidth="1"/>
    <col min="4874" max="5119" width="9" style="2"/>
    <col min="5120" max="5120" width="4.125" style="2" customWidth="1"/>
    <col min="5121" max="5121" width="9" style="2"/>
    <col min="5122" max="5122" width="26.625" style="2" customWidth="1"/>
    <col min="5123" max="5123" width="9" style="2"/>
    <col min="5124" max="5124" width="12.75" style="2" customWidth="1"/>
    <col min="5125" max="5125" width="10.75" style="2" customWidth="1"/>
    <col min="5126" max="5126" width="9" style="2"/>
    <col min="5127" max="5127" width="22.625" style="2" customWidth="1"/>
    <col min="5128" max="5128" width="10.75" style="2" customWidth="1"/>
    <col min="5129" max="5129" width="24.125" style="2" customWidth="1"/>
    <col min="5130" max="5375" width="9" style="2"/>
    <col min="5376" max="5376" width="4.125" style="2" customWidth="1"/>
    <col min="5377" max="5377" width="9" style="2"/>
    <col min="5378" max="5378" width="26.625" style="2" customWidth="1"/>
    <col min="5379" max="5379" width="9" style="2"/>
    <col min="5380" max="5380" width="12.75" style="2" customWidth="1"/>
    <col min="5381" max="5381" width="10.75" style="2" customWidth="1"/>
    <col min="5382" max="5382" width="9" style="2"/>
    <col min="5383" max="5383" width="22.625" style="2" customWidth="1"/>
    <col min="5384" max="5384" width="10.75" style="2" customWidth="1"/>
    <col min="5385" max="5385" width="24.125" style="2" customWidth="1"/>
    <col min="5386" max="5631" width="9" style="2"/>
    <col min="5632" max="5632" width="4.125" style="2" customWidth="1"/>
    <col min="5633" max="5633" width="9" style="2"/>
    <col min="5634" max="5634" width="26.625" style="2" customWidth="1"/>
    <col min="5635" max="5635" width="9" style="2"/>
    <col min="5636" max="5636" width="12.75" style="2" customWidth="1"/>
    <col min="5637" max="5637" width="10.75" style="2" customWidth="1"/>
    <col min="5638" max="5638" width="9" style="2"/>
    <col min="5639" max="5639" width="22.625" style="2" customWidth="1"/>
    <col min="5640" max="5640" width="10.75" style="2" customWidth="1"/>
    <col min="5641" max="5641" width="24.125" style="2" customWidth="1"/>
    <col min="5642" max="5887" width="9" style="2"/>
    <col min="5888" max="5888" width="4.125" style="2" customWidth="1"/>
    <col min="5889" max="5889" width="9" style="2"/>
    <col min="5890" max="5890" width="26.625" style="2" customWidth="1"/>
    <col min="5891" max="5891" width="9" style="2"/>
    <col min="5892" max="5892" width="12.75" style="2" customWidth="1"/>
    <col min="5893" max="5893" width="10.75" style="2" customWidth="1"/>
    <col min="5894" max="5894" width="9" style="2"/>
    <col min="5895" max="5895" width="22.625" style="2" customWidth="1"/>
    <col min="5896" max="5896" width="10.75" style="2" customWidth="1"/>
    <col min="5897" max="5897" width="24.125" style="2" customWidth="1"/>
    <col min="5898" max="6143" width="9" style="2"/>
    <col min="6144" max="6144" width="4.125" style="2" customWidth="1"/>
    <col min="6145" max="6145" width="9" style="2"/>
    <col min="6146" max="6146" width="26.625" style="2" customWidth="1"/>
    <col min="6147" max="6147" width="9" style="2"/>
    <col min="6148" max="6148" width="12.75" style="2" customWidth="1"/>
    <col min="6149" max="6149" width="10.75" style="2" customWidth="1"/>
    <col min="6150" max="6150" width="9" style="2"/>
    <col min="6151" max="6151" width="22.625" style="2" customWidth="1"/>
    <col min="6152" max="6152" width="10.75" style="2" customWidth="1"/>
    <col min="6153" max="6153" width="24.125" style="2" customWidth="1"/>
    <col min="6154" max="6399" width="9" style="2"/>
    <col min="6400" max="6400" width="4.125" style="2" customWidth="1"/>
    <col min="6401" max="6401" width="9" style="2"/>
    <col min="6402" max="6402" width="26.625" style="2" customWidth="1"/>
    <col min="6403" max="6403" width="9" style="2"/>
    <col min="6404" max="6404" width="12.75" style="2" customWidth="1"/>
    <col min="6405" max="6405" width="10.75" style="2" customWidth="1"/>
    <col min="6406" max="6406" width="9" style="2"/>
    <col min="6407" max="6407" width="22.625" style="2" customWidth="1"/>
    <col min="6408" max="6408" width="10.75" style="2" customWidth="1"/>
    <col min="6409" max="6409" width="24.125" style="2" customWidth="1"/>
    <col min="6410" max="6655" width="9" style="2"/>
    <col min="6656" max="6656" width="4.125" style="2" customWidth="1"/>
    <col min="6657" max="6657" width="9" style="2"/>
    <col min="6658" max="6658" width="26.625" style="2" customWidth="1"/>
    <col min="6659" max="6659" width="9" style="2"/>
    <col min="6660" max="6660" width="12.75" style="2" customWidth="1"/>
    <col min="6661" max="6661" width="10.75" style="2" customWidth="1"/>
    <col min="6662" max="6662" width="9" style="2"/>
    <col min="6663" max="6663" width="22.625" style="2" customWidth="1"/>
    <col min="6664" max="6664" width="10.75" style="2" customWidth="1"/>
    <col min="6665" max="6665" width="24.125" style="2" customWidth="1"/>
    <col min="6666" max="6911" width="9" style="2"/>
    <col min="6912" max="6912" width="4.125" style="2" customWidth="1"/>
    <col min="6913" max="6913" width="9" style="2"/>
    <col min="6914" max="6914" width="26.625" style="2" customWidth="1"/>
    <col min="6915" max="6915" width="9" style="2"/>
    <col min="6916" max="6916" width="12.75" style="2" customWidth="1"/>
    <col min="6917" max="6917" width="10.75" style="2" customWidth="1"/>
    <col min="6918" max="6918" width="9" style="2"/>
    <col min="6919" max="6919" width="22.625" style="2" customWidth="1"/>
    <col min="6920" max="6920" width="10.75" style="2" customWidth="1"/>
    <col min="6921" max="6921" width="24.125" style="2" customWidth="1"/>
    <col min="6922" max="7167" width="9" style="2"/>
    <col min="7168" max="7168" width="4.125" style="2" customWidth="1"/>
    <col min="7169" max="7169" width="9" style="2"/>
    <col min="7170" max="7170" width="26.625" style="2" customWidth="1"/>
    <col min="7171" max="7171" width="9" style="2"/>
    <col min="7172" max="7172" width="12.75" style="2" customWidth="1"/>
    <col min="7173" max="7173" width="10.75" style="2" customWidth="1"/>
    <col min="7174" max="7174" width="9" style="2"/>
    <col min="7175" max="7175" width="22.625" style="2" customWidth="1"/>
    <col min="7176" max="7176" width="10.75" style="2" customWidth="1"/>
    <col min="7177" max="7177" width="24.125" style="2" customWidth="1"/>
    <col min="7178" max="7423" width="9" style="2"/>
    <col min="7424" max="7424" width="4.125" style="2" customWidth="1"/>
    <col min="7425" max="7425" width="9" style="2"/>
    <col min="7426" max="7426" width="26.625" style="2" customWidth="1"/>
    <col min="7427" max="7427" width="9" style="2"/>
    <col min="7428" max="7428" width="12.75" style="2" customWidth="1"/>
    <col min="7429" max="7429" width="10.75" style="2" customWidth="1"/>
    <col min="7430" max="7430" width="9" style="2"/>
    <col min="7431" max="7431" width="22.625" style="2" customWidth="1"/>
    <col min="7432" max="7432" width="10.75" style="2" customWidth="1"/>
    <col min="7433" max="7433" width="24.125" style="2" customWidth="1"/>
    <col min="7434" max="7679" width="9" style="2"/>
    <col min="7680" max="7680" width="4.125" style="2" customWidth="1"/>
    <col min="7681" max="7681" width="9" style="2"/>
    <col min="7682" max="7682" width="26.625" style="2" customWidth="1"/>
    <col min="7683" max="7683" width="9" style="2"/>
    <col min="7684" max="7684" width="12.75" style="2" customWidth="1"/>
    <col min="7685" max="7685" width="10.75" style="2" customWidth="1"/>
    <col min="7686" max="7686" width="9" style="2"/>
    <col min="7687" max="7687" width="22.625" style="2" customWidth="1"/>
    <col min="7688" max="7688" width="10.75" style="2" customWidth="1"/>
    <col min="7689" max="7689" width="24.125" style="2" customWidth="1"/>
    <col min="7690" max="7935" width="9" style="2"/>
    <col min="7936" max="7936" width="4.125" style="2" customWidth="1"/>
    <col min="7937" max="7937" width="9" style="2"/>
    <col min="7938" max="7938" width="26.625" style="2" customWidth="1"/>
    <col min="7939" max="7939" width="9" style="2"/>
    <col min="7940" max="7940" width="12.75" style="2" customWidth="1"/>
    <col min="7941" max="7941" width="10.75" style="2" customWidth="1"/>
    <col min="7942" max="7942" width="9" style="2"/>
    <col min="7943" max="7943" width="22.625" style="2" customWidth="1"/>
    <col min="7944" max="7944" width="10.75" style="2" customWidth="1"/>
    <col min="7945" max="7945" width="24.125" style="2" customWidth="1"/>
    <col min="7946" max="8191" width="9" style="2"/>
    <col min="8192" max="8192" width="4.125" style="2" customWidth="1"/>
    <col min="8193" max="8193" width="9" style="2"/>
    <col min="8194" max="8194" width="26.625" style="2" customWidth="1"/>
    <col min="8195" max="8195" width="9" style="2"/>
    <col min="8196" max="8196" width="12.75" style="2" customWidth="1"/>
    <col min="8197" max="8197" width="10.75" style="2" customWidth="1"/>
    <col min="8198" max="8198" width="9" style="2"/>
    <col min="8199" max="8199" width="22.625" style="2" customWidth="1"/>
    <col min="8200" max="8200" width="10.75" style="2" customWidth="1"/>
    <col min="8201" max="8201" width="24.125" style="2" customWidth="1"/>
    <col min="8202" max="8447" width="9" style="2"/>
    <col min="8448" max="8448" width="4.125" style="2" customWidth="1"/>
    <col min="8449" max="8449" width="9" style="2"/>
    <col min="8450" max="8450" width="26.625" style="2" customWidth="1"/>
    <col min="8451" max="8451" width="9" style="2"/>
    <col min="8452" max="8452" width="12.75" style="2" customWidth="1"/>
    <col min="8453" max="8453" width="10.75" style="2" customWidth="1"/>
    <col min="8454" max="8454" width="9" style="2"/>
    <col min="8455" max="8455" width="22.625" style="2" customWidth="1"/>
    <col min="8456" max="8456" width="10.75" style="2" customWidth="1"/>
    <col min="8457" max="8457" width="24.125" style="2" customWidth="1"/>
    <col min="8458" max="8703" width="9" style="2"/>
    <col min="8704" max="8704" width="4.125" style="2" customWidth="1"/>
    <col min="8705" max="8705" width="9" style="2"/>
    <col min="8706" max="8706" width="26.625" style="2" customWidth="1"/>
    <col min="8707" max="8707" width="9" style="2"/>
    <col min="8708" max="8708" width="12.75" style="2" customWidth="1"/>
    <col min="8709" max="8709" width="10.75" style="2" customWidth="1"/>
    <col min="8710" max="8710" width="9" style="2"/>
    <col min="8711" max="8711" width="22.625" style="2" customWidth="1"/>
    <col min="8712" max="8712" width="10.75" style="2" customWidth="1"/>
    <col min="8713" max="8713" width="24.125" style="2" customWidth="1"/>
    <col min="8714" max="8959" width="9" style="2"/>
    <col min="8960" max="8960" width="4.125" style="2" customWidth="1"/>
    <col min="8961" max="8961" width="9" style="2"/>
    <col min="8962" max="8962" width="26.625" style="2" customWidth="1"/>
    <col min="8963" max="8963" width="9" style="2"/>
    <col min="8964" max="8964" width="12.75" style="2" customWidth="1"/>
    <col min="8965" max="8965" width="10.75" style="2" customWidth="1"/>
    <col min="8966" max="8966" width="9" style="2"/>
    <col min="8967" max="8967" width="22.625" style="2" customWidth="1"/>
    <col min="8968" max="8968" width="10.75" style="2" customWidth="1"/>
    <col min="8969" max="8969" width="24.125" style="2" customWidth="1"/>
    <col min="8970" max="9215" width="9" style="2"/>
    <col min="9216" max="9216" width="4.125" style="2" customWidth="1"/>
    <col min="9217" max="9217" width="9" style="2"/>
    <col min="9218" max="9218" width="26.625" style="2" customWidth="1"/>
    <col min="9219" max="9219" width="9" style="2"/>
    <col min="9220" max="9220" width="12.75" style="2" customWidth="1"/>
    <col min="9221" max="9221" width="10.75" style="2" customWidth="1"/>
    <col min="9222" max="9222" width="9" style="2"/>
    <col min="9223" max="9223" width="22.625" style="2" customWidth="1"/>
    <col min="9224" max="9224" width="10.75" style="2" customWidth="1"/>
    <col min="9225" max="9225" width="24.125" style="2" customWidth="1"/>
    <col min="9226" max="9471" width="9" style="2"/>
    <col min="9472" max="9472" width="4.125" style="2" customWidth="1"/>
    <col min="9473" max="9473" width="9" style="2"/>
    <col min="9474" max="9474" width="26.625" style="2" customWidth="1"/>
    <col min="9475" max="9475" width="9" style="2"/>
    <col min="9476" max="9476" width="12.75" style="2" customWidth="1"/>
    <col min="9477" max="9477" width="10.75" style="2" customWidth="1"/>
    <col min="9478" max="9478" width="9" style="2"/>
    <col min="9479" max="9479" width="22.625" style="2" customWidth="1"/>
    <col min="9480" max="9480" width="10.75" style="2" customWidth="1"/>
    <col min="9481" max="9481" width="24.125" style="2" customWidth="1"/>
    <col min="9482" max="9727" width="9" style="2"/>
    <col min="9728" max="9728" width="4.125" style="2" customWidth="1"/>
    <col min="9729" max="9729" width="9" style="2"/>
    <col min="9730" max="9730" width="26.625" style="2" customWidth="1"/>
    <col min="9731" max="9731" width="9" style="2"/>
    <col min="9732" max="9732" width="12.75" style="2" customWidth="1"/>
    <col min="9733" max="9733" width="10.75" style="2" customWidth="1"/>
    <col min="9734" max="9734" width="9" style="2"/>
    <col min="9735" max="9735" width="22.625" style="2" customWidth="1"/>
    <col min="9736" max="9736" width="10.75" style="2" customWidth="1"/>
    <col min="9737" max="9737" width="24.125" style="2" customWidth="1"/>
    <col min="9738" max="9983" width="9" style="2"/>
    <col min="9984" max="9984" width="4.125" style="2" customWidth="1"/>
    <col min="9985" max="9985" width="9" style="2"/>
    <col min="9986" max="9986" width="26.625" style="2" customWidth="1"/>
    <col min="9987" max="9987" width="9" style="2"/>
    <col min="9988" max="9988" width="12.75" style="2" customWidth="1"/>
    <col min="9989" max="9989" width="10.75" style="2" customWidth="1"/>
    <col min="9990" max="9990" width="9" style="2"/>
    <col min="9991" max="9991" width="22.625" style="2" customWidth="1"/>
    <col min="9992" max="9992" width="10.75" style="2" customWidth="1"/>
    <col min="9993" max="9993" width="24.125" style="2" customWidth="1"/>
    <col min="9994" max="10239" width="9" style="2"/>
    <col min="10240" max="10240" width="4.125" style="2" customWidth="1"/>
    <col min="10241" max="10241" width="9" style="2"/>
    <col min="10242" max="10242" width="26.625" style="2" customWidth="1"/>
    <col min="10243" max="10243" width="9" style="2"/>
    <col min="10244" max="10244" width="12.75" style="2" customWidth="1"/>
    <col min="10245" max="10245" width="10.75" style="2" customWidth="1"/>
    <col min="10246" max="10246" width="9" style="2"/>
    <col min="10247" max="10247" width="22.625" style="2" customWidth="1"/>
    <col min="10248" max="10248" width="10.75" style="2" customWidth="1"/>
    <col min="10249" max="10249" width="24.125" style="2" customWidth="1"/>
    <col min="10250" max="10495" width="9" style="2"/>
    <col min="10496" max="10496" width="4.125" style="2" customWidth="1"/>
    <col min="10497" max="10497" width="9" style="2"/>
    <col min="10498" max="10498" width="26.625" style="2" customWidth="1"/>
    <col min="10499" max="10499" width="9" style="2"/>
    <col min="10500" max="10500" width="12.75" style="2" customWidth="1"/>
    <col min="10501" max="10501" width="10.75" style="2" customWidth="1"/>
    <col min="10502" max="10502" width="9" style="2"/>
    <col min="10503" max="10503" width="22.625" style="2" customWidth="1"/>
    <col min="10504" max="10504" width="10.75" style="2" customWidth="1"/>
    <col min="10505" max="10505" width="24.125" style="2" customWidth="1"/>
    <col min="10506" max="10751" width="9" style="2"/>
    <col min="10752" max="10752" width="4.125" style="2" customWidth="1"/>
    <col min="10753" max="10753" width="9" style="2"/>
    <col min="10754" max="10754" width="26.625" style="2" customWidth="1"/>
    <col min="10755" max="10755" width="9" style="2"/>
    <col min="10756" max="10756" width="12.75" style="2" customWidth="1"/>
    <col min="10757" max="10757" width="10.75" style="2" customWidth="1"/>
    <col min="10758" max="10758" width="9" style="2"/>
    <col min="10759" max="10759" width="22.625" style="2" customWidth="1"/>
    <col min="10760" max="10760" width="10.75" style="2" customWidth="1"/>
    <col min="10761" max="10761" width="24.125" style="2" customWidth="1"/>
    <col min="10762" max="11007" width="9" style="2"/>
    <col min="11008" max="11008" width="4.125" style="2" customWidth="1"/>
    <col min="11009" max="11009" width="9" style="2"/>
    <col min="11010" max="11010" width="26.625" style="2" customWidth="1"/>
    <col min="11011" max="11011" width="9" style="2"/>
    <col min="11012" max="11012" width="12.75" style="2" customWidth="1"/>
    <col min="11013" max="11013" width="10.75" style="2" customWidth="1"/>
    <col min="11014" max="11014" width="9" style="2"/>
    <col min="11015" max="11015" width="22.625" style="2" customWidth="1"/>
    <col min="11016" max="11016" width="10.75" style="2" customWidth="1"/>
    <col min="11017" max="11017" width="24.125" style="2" customWidth="1"/>
    <col min="11018" max="11263" width="9" style="2"/>
    <col min="11264" max="11264" width="4.125" style="2" customWidth="1"/>
    <col min="11265" max="11265" width="9" style="2"/>
    <col min="11266" max="11266" width="26.625" style="2" customWidth="1"/>
    <col min="11267" max="11267" width="9" style="2"/>
    <col min="11268" max="11268" width="12.75" style="2" customWidth="1"/>
    <col min="11269" max="11269" width="10.75" style="2" customWidth="1"/>
    <col min="11270" max="11270" width="9" style="2"/>
    <col min="11271" max="11271" width="22.625" style="2" customWidth="1"/>
    <col min="11272" max="11272" width="10.75" style="2" customWidth="1"/>
    <col min="11273" max="11273" width="24.125" style="2" customWidth="1"/>
    <col min="11274" max="11519" width="9" style="2"/>
    <col min="11520" max="11520" width="4.125" style="2" customWidth="1"/>
    <col min="11521" max="11521" width="9" style="2"/>
    <col min="11522" max="11522" width="26.625" style="2" customWidth="1"/>
    <col min="11523" max="11523" width="9" style="2"/>
    <col min="11524" max="11524" width="12.75" style="2" customWidth="1"/>
    <col min="11525" max="11525" width="10.75" style="2" customWidth="1"/>
    <col min="11526" max="11526" width="9" style="2"/>
    <col min="11527" max="11527" width="22.625" style="2" customWidth="1"/>
    <col min="11528" max="11528" width="10.75" style="2" customWidth="1"/>
    <col min="11529" max="11529" width="24.125" style="2" customWidth="1"/>
    <col min="11530" max="11775" width="9" style="2"/>
    <col min="11776" max="11776" width="4.125" style="2" customWidth="1"/>
    <col min="11777" max="11777" width="9" style="2"/>
    <col min="11778" max="11778" width="26.625" style="2" customWidth="1"/>
    <col min="11779" max="11779" width="9" style="2"/>
    <col min="11780" max="11780" width="12.75" style="2" customWidth="1"/>
    <col min="11781" max="11781" width="10.75" style="2" customWidth="1"/>
    <col min="11782" max="11782" width="9" style="2"/>
    <col min="11783" max="11783" width="22.625" style="2" customWidth="1"/>
    <col min="11784" max="11784" width="10.75" style="2" customWidth="1"/>
    <col min="11785" max="11785" width="24.125" style="2" customWidth="1"/>
    <col min="11786" max="12031" width="9" style="2"/>
    <col min="12032" max="12032" width="4.125" style="2" customWidth="1"/>
    <col min="12033" max="12033" width="9" style="2"/>
    <col min="12034" max="12034" width="26.625" style="2" customWidth="1"/>
    <col min="12035" max="12035" width="9" style="2"/>
    <col min="12036" max="12036" width="12.75" style="2" customWidth="1"/>
    <col min="12037" max="12037" width="10.75" style="2" customWidth="1"/>
    <col min="12038" max="12038" width="9" style="2"/>
    <col min="12039" max="12039" width="22.625" style="2" customWidth="1"/>
    <col min="12040" max="12040" width="10.75" style="2" customWidth="1"/>
    <col min="12041" max="12041" width="24.125" style="2" customWidth="1"/>
    <col min="12042" max="12287" width="9" style="2"/>
    <col min="12288" max="12288" width="4.125" style="2" customWidth="1"/>
    <col min="12289" max="12289" width="9" style="2"/>
    <col min="12290" max="12290" width="26.625" style="2" customWidth="1"/>
    <col min="12291" max="12291" width="9" style="2"/>
    <col min="12292" max="12292" width="12.75" style="2" customWidth="1"/>
    <col min="12293" max="12293" width="10.75" style="2" customWidth="1"/>
    <col min="12294" max="12294" width="9" style="2"/>
    <col min="12295" max="12295" width="22.625" style="2" customWidth="1"/>
    <col min="12296" max="12296" width="10.75" style="2" customWidth="1"/>
    <col min="12297" max="12297" width="24.125" style="2" customWidth="1"/>
    <col min="12298" max="12543" width="9" style="2"/>
    <col min="12544" max="12544" width="4.125" style="2" customWidth="1"/>
    <col min="12545" max="12545" width="9" style="2"/>
    <col min="12546" max="12546" width="26.625" style="2" customWidth="1"/>
    <col min="12547" max="12547" width="9" style="2"/>
    <col min="12548" max="12548" width="12.75" style="2" customWidth="1"/>
    <col min="12549" max="12549" width="10.75" style="2" customWidth="1"/>
    <col min="12550" max="12550" width="9" style="2"/>
    <col min="12551" max="12551" width="22.625" style="2" customWidth="1"/>
    <col min="12552" max="12552" width="10.75" style="2" customWidth="1"/>
    <col min="12553" max="12553" width="24.125" style="2" customWidth="1"/>
    <col min="12554" max="12799" width="9" style="2"/>
    <col min="12800" max="12800" width="4.125" style="2" customWidth="1"/>
    <col min="12801" max="12801" width="9" style="2"/>
    <col min="12802" max="12802" width="26.625" style="2" customWidth="1"/>
    <col min="12803" max="12803" width="9" style="2"/>
    <col min="12804" max="12804" width="12.75" style="2" customWidth="1"/>
    <col min="12805" max="12805" width="10.75" style="2" customWidth="1"/>
    <col min="12806" max="12806" width="9" style="2"/>
    <col min="12807" max="12807" width="22.625" style="2" customWidth="1"/>
    <col min="12808" max="12808" width="10.75" style="2" customWidth="1"/>
    <col min="12809" max="12809" width="24.125" style="2" customWidth="1"/>
    <col min="12810" max="13055" width="9" style="2"/>
    <col min="13056" max="13056" width="4.125" style="2" customWidth="1"/>
    <col min="13057" max="13057" width="9" style="2"/>
    <col min="13058" max="13058" width="26.625" style="2" customWidth="1"/>
    <col min="13059" max="13059" width="9" style="2"/>
    <col min="13060" max="13060" width="12.75" style="2" customWidth="1"/>
    <col min="13061" max="13061" width="10.75" style="2" customWidth="1"/>
    <col min="13062" max="13062" width="9" style="2"/>
    <col min="13063" max="13063" width="22.625" style="2" customWidth="1"/>
    <col min="13064" max="13064" width="10.75" style="2" customWidth="1"/>
    <col min="13065" max="13065" width="24.125" style="2" customWidth="1"/>
    <col min="13066" max="13311" width="9" style="2"/>
    <col min="13312" max="13312" width="4.125" style="2" customWidth="1"/>
    <col min="13313" max="13313" width="9" style="2"/>
    <col min="13314" max="13314" width="26.625" style="2" customWidth="1"/>
    <col min="13315" max="13315" width="9" style="2"/>
    <col min="13316" max="13316" width="12.75" style="2" customWidth="1"/>
    <col min="13317" max="13317" width="10.75" style="2" customWidth="1"/>
    <col min="13318" max="13318" width="9" style="2"/>
    <col min="13319" max="13319" width="22.625" style="2" customWidth="1"/>
    <col min="13320" max="13320" width="10.75" style="2" customWidth="1"/>
    <col min="13321" max="13321" width="24.125" style="2" customWidth="1"/>
    <col min="13322" max="13567" width="9" style="2"/>
    <col min="13568" max="13568" width="4.125" style="2" customWidth="1"/>
    <col min="13569" max="13569" width="9" style="2"/>
    <col min="13570" max="13570" width="26.625" style="2" customWidth="1"/>
    <col min="13571" max="13571" width="9" style="2"/>
    <col min="13572" max="13572" width="12.75" style="2" customWidth="1"/>
    <col min="13573" max="13573" width="10.75" style="2" customWidth="1"/>
    <col min="13574" max="13574" width="9" style="2"/>
    <col min="13575" max="13575" width="22.625" style="2" customWidth="1"/>
    <col min="13576" max="13576" width="10.75" style="2" customWidth="1"/>
    <col min="13577" max="13577" width="24.125" style="2" customWidth="1"/>
    <col min="13578" max="13823" width="9" style="2"/>
    <col min="13824" max="13824" width="4.125" style="2" customWidth="1"/>
    <col min="13825" max="13825" width="9" style="2"/>
    <col min="13826" max="13826" width="26.625" style="2" customWidth="1"/>
    <col min="13827" max="13827" width="9" style="2"/>
    <col min="13828" max="13828" width="12.75" style="2" customWidth="1"/>
    <col min="13829" max="13829" width="10.75" style="2" customWidth="1"/>
    <col min="13830" max="13830" width="9" style="2"/>
    <col min="13831" max="13831" width="22.625" style="2" customWidth="1"/>
    <col min="13832" max="13832" width="10.75" style="2" customWidth="1"/>
    <col min="13833" max="13833" width="24.125" style="2" customWidth="1"/>
    <col min="13834" max="14079" width="9" style="2"/>
    <col min="14080" max="14080" width="4.125" style="2" customWidth="1"/>
    <col min="14081" max="14081" width="9" style="2"/>
    <col min="14082" max="14082" width="26.625" style="2" customWidth="1"/>
    <col min="14083" max="14083" width="9" style="2"/>
    <col min="14084" max="14084" width="12.75" style="2" customWidth="1"/>
    <col min="14085" max="14085" width="10.75" style="2" customWidth="1"/>
    <col min="14086" max="14086" width="9" style="2"/>
    <col min="14087" max="14087" width="22.625" style="2" customWidth="1"/>
    <col min="14088" max="14088" width="10.75" style="2" customWidth="1"/>
    <col min="14089" max="14089" width="24.125" style="2" customWidth="1"/>
    <col min="14090" max="14335" width="9" style="2"/>
    <col min="14336" max="14336" width="4.125" style="2" customWidth="1"/>
    <col min="14337" max="14337" width="9" style="2"/>
    <col min="14338" max="14338" width="26.625" style="2" customWidth="1"/>
    <col min="14339" max="14339" width="9" style="2"/>
    <col min="14340" max="14340" width="12.75" style="2" customWidth="1"/>
    <col min="14341" max="14341" width="10.75" style="2" customWidth="1"/>
    <col min="14342" max="14342" width="9" style="2"/>
    <col min="14343" max="14343" width="22.625" style="2" customWidth="1"/>
    <col min="14344" max="14344" width="10.75" style="2" customWidth="1"/>
    <col min="14345" max="14345" width="24.125" style="2" customWidth="1"/>
    <col min="14346" max="14591" width="9" style="2"/>
    <col min="14592" max="14592" width="4.125" style="2" customWidth="1"/>
    <col min="14593" max="14593" width="9" style="2"/>
    <col min="14594" max="14594" width="26.625" style="2" customWidth="1"/>
    <col min="14595" max="14595" width="9" style="2"/>
    <col min="14596" max="14596" width="12.75" style="2" customWidth="1"/>
    <col min="14597" max="14597" width="10.75" style="2" customWidth="1"/>
    <col min="14598" max="14598" width="9" style="2"/>
    <col min="14599" max="14599" width="22.625" style="2" customWidth="1"/>
    <col min="14600" max="14600" width="10.75" style="2" customWidth="1"/>
    <col min="14601" max="14601" width="24.125" style="2" customWidth="1"/>
    <col min="14602" max="14847" width="9" style="2"/>
    <col min="14848" max="14848" width="4.125" style="2" customWidth="1"/>
    <col min="14849" max="14849" width="9" style="2"/>
    <col min="14850" max="14850" width="26.625" style="2" customWidth="1"/>
    <col min="14851" max="14851" width="9" style="2"/>
    <col min="14852" max="14852" width="12.75" style="2" customWidth="1"/>
    <col min="14853" max="14853" width="10.75" style="2" customWidth="1"/>
    <col min="14854" max="14854" width="9" style="2"/>
    <col min="14855" max="14855" width="22.625" style="2" customWidth="1"/>
    <col min="14856" max="14856" width="10.75" style="2" customWidth="1"/>
    <col min="14857" max="14857" width="24.125" style="2" customWidth="1"/>
    <col min="14858" max="15103" width="9" style="2"/>
    <col min="15104" max="15104" width="4.125" style="2" customWidth="1"/>
    <col min="15105" max="15105" width="9" style="2"/>
    <col min="15106" max="15106" width="26.625" style="2" customWidth="1"/>
    <col min="15107" max="15107" width="9" style="2"/>
    <col min="15108" max="15108" width="12.75" style="2" customWidth="1"/>
    <col min="15109" max="15109" width="10.75" style="2" customWidth="1"/>
    <col min="15110" max="15110" width="9" style="2"/>
    <col min="15111" max="15111" width="22.625" style="2" customWidth="1"/>
    <col min="15112" max="15112" width="10.75" style="2" customWidth="1"/>
    <col min="15113" max="15113" width="24.125" style="2" customWidth="1"/>
    <col min="15114" max="15359" width="9" style="2"/>
    <col min="15360" max="15360" width="4.125" style="2" customWidth="1"/>
    <col min="15361" max="15361" width="9" style="2"/>
    <col min="15362" max="15362" width="26.625" style="2" customWidth="1"/>
    <col min="15363" max="15363" width="9" style="2"/>
    <col min="15364" max="15364" width="12.75" style="2" customWidth="1"/>
    <col min="15365" max="15365" width="10.75" style="2" customWidth="1"/>
    <col min="15366" max="15366" width="9" style="2"/>
    <col min="15367" max="15367" width="22.625" style="2" customWidth="1"/>
    <col min="15368" max="15368" width="10.75" style="2" customWidth="1"/>
    <col min="15369" max="15369" width="24.125" style="2" customWidth="1"/>
    <col min="15370" max="15615" width="9" style="2"/>
    <col min="15616" max="15616" width="4.125" style="2" customWidth="1"/>
    <col min="15617" max="15617" width="9" style="2"/>
    <col min="15618" max="15618" width="26.625" style="2" customWidth="1"/>
    <col min="15619" max="15619" width="9" style="2"/>
    <col min="15620" max="15620" width="12.75" style="2" customWidth="1"/>
    <col min="15621" max="15621" width="10.75" style="2" customWidth="1"/>
    <col min="15622" max="15622" width="9" style="2"/>
    <col min="15623" max="15623" width="22.625" style="2" customWidth="1"/>
    <col min="15624" max="15624" width="10.75" style="2" customWidth="1"/>
    <col min="15625" max="15625" width="24.125" style="2" customWidth="1"/>
    <col min="15626" max="15871" width="9" style="2"/>
    <col min="15872" max="15872" width="4.125" style="2" customWidth="1"/>
    <col min="15873" max="15873" width="9" style="2"/>
    <col min="15874" max="15874" width="26.625" style="2" customWidth="1"/>
    <col min="15875" max="15875" width="9" style="2"/>
    <col min="15876" max="15876" width="12.75" style="2" customWidth="1"/>
    <col min="15877" max="15877" width="10.75" style="2" customWidth="1"/>
    <col min="15878" max="15878" width="9" style="2"/>
    <col min="15879" max="15879" width="22.625" style="2" customWidth="1"/>
    <col min="15880" max="15880" width="10.75" style="2" customWidth="1"/>
    <col min="15881" max="15881" width="24.125" style="2" customWidth="1"/>
    <col min="15882" max="16127" width="9" style="2"/>
    <col min="16128" max="16128" width="4.125" style="2" customWidth="1"/>
    <col min="16129" max="16129" width="9" style="2"/>
    <col min="16130" max="16130" width="26.625" style="2" customWidth="1"/>
    <col min="16131" max="16131" width="9" style="2"/>
    <col min="16132" max="16132" width="12.75" style="2" customWidth="1"/>
    <col min="16133" max="16133" width="10.75" style="2" customWidth="1"/>
    <col min="16134" max="16134" width="9" style="2"/>
    <col min="16135" max="16135" width="22.625" style="2" customWidth="1"/>
    <col min="16136" max="16136" width="10.75" style="2" customWidth="1"/>
    <col min="16137" max="16137" width="24.125" style="2" customWidth="1"/>
    <col min="16138" max="16384" width="9" style="2"/>
  </cols>
  <sheetData>
    <row r="1" spans="1:11" s="29" customFormat="1">
      <c r="A1" s="28" t="s">
        <v>68</v>
      </c>
      <c r="B1" s="29" t="s">
        <v>2</v>
      </c>
      <c r="C1" s="29" t="s">
        <v>6</v>
      </c>
      <c r="D1" s="30" t="s">
        <v>3</v>
      </c>
      <c r="E1" s="30" t="s">
        <v>23</v>
      </c>
      <c r="F1" s="29" t="s">
        <v>0</v>
      </c>
      <c r="G1" s="31" t="s">
        <v>1</v>
      </c>
      <c r="H1" s="29" t="s">
        <v>4</v>
      </c>
      <c r="I1" s="29" t="s">
        <v>29</v>
      </c>
      <c r="J1" s="29" t="s">
        <v>80</v>
      </c>
      <c r="K1" s="29" t="s">
        <v>24</v>
      </c>
    </row>
    <row r="2" spans="1:11">
      <c r="A2" s="4" t="s">
        <v>74</v>
      </c>
      <c r="B2" s="4" t="s">
        <v>33</v>
      </c>
      <c r="C2" s="4">
        <v>3</v>
      </c>
      <c r="D2" s="5" t="s">
        <v>34</v>
      </c>
      <c r="E2" s="5">
        <v>300</v>
      </c>
      <c r="F2" s="4">
        <v>0.8</v>
      </c>
      <c r="G2" s="8">
        <f t="shared" ref="G2:G16" si="0">IF(B2="","",E2/(C2*F2))</f>
        <v>124.99999999999999</v>
      </c>
      <c r="H2" s="4" t="s">
        <v>35</v>
      </c>
      <c r="I2" s="6">
        <v>45481</v>
      </c>
      <c r="J2" s="6" t="str">
        <f t="shared" ref="J2:J16" si="1">IF(COUNTIF($B$1:$B$100, B2) &gt; 1, "重複", "")</f>
        <v/>
      </c>
      <c r="K2" s="5"/>
    </row>
    <row r="3" spans="1:11">
      <c r="A3" s="4" t="s">
        <v>74</v>
      </c>
      <c r="B3" s="10" t="s">
        <v>67</v>
      </c>
      <c r="C3" s="4">
        <v>70</v>
      </c>
      <c r="D3" s="5" t="s">
        <v>34</v>
      </c>
      <c r="E3" s="5">
        <v>573</v>
      </c>
      <c r="F3" s="4">
        <v>1</v>
      </c>
      <c r="G3" s="8">
        <f t="shared" si="0"/>
        <v>8.1857142857142851</v>
      </c>
      <c r="H3" s="4" t="s">
        <v>35</v>
      </c>
      <c r="I3" s="6">
        <v>45482</v>
      </c>
      <c r="J3" s="6" t="str">
        <f t="shared" si="1"/>
        <v/>
      </c>
      <c r="K3" s="5"/>
    </row>
    <row r="4" spans="1:11">
      <c r="A4" s="4" t="s">
        <v>72</v>
      </c>
      <c r="B4" s="4" t="s">
        <v>31</v>
      </c>
      <c r="C4" s="4">
        <v>500</v>
      </c>
      <c r="D4" s="5" t="s">
        <v>30</v>
      </c>
      <c r="E4" s="5">
        <v>1000</v>
      </c>
      <c r="F4" s="4">
        <v>1</v>
      </c>
      <c r="G4" s="8">
        <f t="shared" si="0"/>
        <v>2</v>
      </c>
      <c r="H4" s="4" t="s">
        <v>32</v>
      </c>
      <c r="I4" s="6">
        <v>45481</v>
      </c>
      <c r="J4" s="6" t="str">
        <f t="shared" si="1"/>
        <v/>
      </c>
      <c r="K4" s="5"/>
    </row>
    <row r="5" spans="1:11">
      <c r="A5" s="4" t="s">
        <v>73</v>
      </c>
      <c r="B5" s="4" t="s">
        <v>10</v>
      </c>
      <c r="C5" s="4">
        <v>1000</v>
      </c>
      <c r="D5" s="5" t="s">
        <v>11</v>
      </c>
      <c r="E5" s="5">
        <v>200</v>
      </c>
      <c r="F5" s="4">
        <v>1</v>
      </c>
      <c r="G5" s="8">
        <f t="shared" si="0"/>
        <v>0.2</v>
      </c>
      <c r="H5" s="4" t="s">
        <v>12</v>
      </c>
      <c r="I5" s="6">
        <v>43956</v>
      </c>
      <c r="J5" s="6" t="str">
        <f t="shared" si="1"/>
        <v/>
      </c>
      <c r="K5" s="5"/>
    </row>
    <row r="6" spans="1:11">
      <c r="A6" s="4" t="s">
        <v>73</v>
      </c>
      <c r="B6" s="4" t="s">
        <v>18</v>
      </c>
      <c r="C6" s="4">
        <v>500</v>
      </c>
      <c r="D6" s="5" t="s">
        <v>5</v>
      </c>
      <c r="E6" s="5">
        <v>300</v>
      </c>
      <c r="F6" s="4">
        <v>1</v>
      </c>
      <c r="G6" s="8">
        <f t="shared" si="0"/>
        <v>0.6</v>
      </c>
      <c r="H6" s="4" t="s">
        <v>19</v>
      </c>
      <c r="I6" s="6">
        <v>44114</v>
      </c>
      <c r="J6" s="6" t="str">
        <f t="shared" si="1"/>
        <v/>
      </c>
      <c r="K6" s="5"/>
    </row>
    <row r="7" spans="1:11">
      <c r="A7" s="4" t="s">
        <v>73</v>
      </c>
      <c r="B7" s="4" t="s">
        <v>36</v>
      </c>
      <c r="C7" s="4">
        <v>500</v>
      </c>
      <c r="D7" s="5" t="s">
        <v>37</v>
      </c>
      <c r="E7" s="5">
        <v>198</v>
      </c>
      <c r="F7" s="4">
        <v>1</v>
      </c>
      <c r="G7" s="8">
        <f t="shared" si="0"/>
        <v>0.39600000000000002</v>
      </c>
      <c r="H7" s="4" t="s">
        <v>35</v>
      </c>
      <c r="I7" s="6">
        <v>45481</v>
      </c>
      <c r="J7" s="6" t="str">
        <f t="shared" si="1"/>
        <v/>
      </c>
      <c r="K7" s="5"/>
    </row>
    <row r="8" spans="1:11">
      <c r="A8" s="4" t="s">
        <v>73</v>
      </c>
      <c r="B8" s="4" t="s">
        <v>38</v>
      </c>
      <c r="C8" s="4">
        <v>500</v>
      </c>
      <c r="D8" s="5" t="s">
        <v>39</v>
      </c>
      <c r="E8" s="5">
        <v>208</v>
      </c>
      <c r="F8" s="4">
        <v>1</v>
      </c>
      <c r="G8" s="8">
        <f t="shared" si="0"/>
        <v>0.41599999999999998</v>
      </c>
      <c r="H8" s="4" t="s">
        <v>35</v>
      </c>
      <c r="I8" s="6">
        <v>45481</v>
      </c>
      <c r="J8" s="6" t="str">
        <f t="shared" si="1"/>
        <v/>
      </c>
      <c r="K8" s="5"/>
    </row>
    <row r="9" spans="1:11">
      <c r="A9" s="4" t="s">
        <v>73</v>
      </c>
      <c r="B9" s="4" t="s">
        <v>40</v>
      </c>
      <c r="C9" s="4">
        <v>90</v>
      </c>
      <c r="D9" s="5" t="s">
        <v>30</v>
      </c>
      <c r="E9" s="5">
        <v>90</v>
      </c>
      <c r="F9" s="4">
        <v>1</v>
      </c>
      <c r="G9" s="8">
        <f t="shared" si="0"/>
        <v>1</v>
      </c>
      <c r="H9" s="4" t="s">
        <v>35</v>
      </c>
      <c r="I9" s="6">
        <v>45481</v>
      </c>
      <c r="J9" s="6" t="str">
        <f t="shared" si="1"/>
        <v/>
      </c>
      <c r="K9" s="5"/>
    </row>
    <row r="10" spans="1:11">
      <c r="A10" s="4" t="s">
        <v>73</v>
      </c>
      <c r="B10" s="4" t="s">
        <v>41</v>
      </c>
      <c r="C10" s="4">
        <v>750</v>
      </c>
      <c r="D10" s="5" t="s">
        <v>37</v>
      </c>
      <c r="E10" s="5">
        <v>378</v>
      </c>
      <c r="F10" s="4">
        <v>1</v>
      </c>
      <c r="G10" s="8">
        <f t="shared" si="0"/>
        <v>0.504</v>
      </c>
      <c r="H10" s="4" t="s">
        <v>35</v>
      </c>
      <c r="I10" s="6">
        <v>45481</v>
      </c>
      <c r="J10" s="6" t="str">
        <f t="shared" si="1"/>
        <v/>
      </c>
      <c r="K10" s="5"/>
    </row>
    <row r="11" spans="1:11">
      <c r="A11" s="4" t="s">
        <v>73</v>
      </c>
      <c r="B11" s="10" t="s">
        <v>66</v>
      </c>
      <c r="C11" s="4">
        <v>567</v>
      </c>
      <c r="D11" s="5" t="s">
        <v>30</v>
      </c>
      <c r="E11" s="5">
        <v>628</v>
      </c>
      <c r="F11" s="4">
        <v>1</v>
      </c>
      <c r="G11" s="8">
        <f t="shared" si="0"/>
        <v>1.1075837742504409</v>
      </c>
      <c r="H11" s="4" t="s">
        <v>35</v>
      </c>
      <c r="I11" s="6">
        <v>45482</v>
      </c>
      <c r="J11" s="6" t="str">
        <f t="shared" si="1"/>
        <v/>
      </c>
      <c r="K11" s="5"/>
    </row>
    <row r="12" spans="1:11">
      <c r="A12" s="4" t="s">
        <v>77</v>
      </c>
      <c r="B12" s="4" t="s">
        <v>15</v>
      </c>
      <c r="C12" s="4">
        <v>1000</v>
      </c>
      <c r="D12" s="5" t="s">
        <v>5</v>
      </c>
      <c r="E12" s="5">
        <v>200</v>
      </c>
      <c r="F12" s="4">
        <v>1</v>
      </c>
      <c r="G12" s="8">
        <f t="shared" si="0"/>
        <v>0.2</v>
      </c>
      <c r="H12" s="4" t="s">
        <v>16</v>
      </c>
      <c r="I12" s="6">
        <v>43893</v>
      </c>
      <c r="J12" s="6" t="str">
        <f t="shared" si="1"/>
        <v/>
      </c>
      <c r="K12" s="5"/>
    </row>
    <row r="13" spans="1:11">
      <c r="A13" s="4" t="s">
        <v>77</v>
      </c>
      <c r="B13" s="4" t="s">
        <v>7</v>
      </c>
      <c r="C13" s="4">
        <v>20</v>
      </c>
      <c r="D13" s="5" t="s">
        <v>8</v>
      </c>
      <c r="E13" s="5">
        <v>210</v>
      </c>
      <c r="F13" s="4">
        <v>1</v>
      </c>
      <c r="G13" s="8">
        <f t="shared" si="0"/>
        <v>10.5</v>
      </c>
      <c r="H13" s="4" t="s">
        <v>9</v>
      </c>
      <c r="I13" s="6">
        <v>43831</v>
      </c>
      <c r="J13" s="6" t="str">
        <f t="shared" si="1"/>
        <v/>
      </c>
      <c r="K13" s="5"/>
    </row>
    <row r="14" spans="1:11">
      <c r="A14" s="4" t="s">
        <v>75</v>
      </c>
      <c r="B14" s="4" t="s">
        <v>20</v>
      </c>
      <c r="C14" s="4">
        <v>5</v>
      </c>
      <c r="D14" s="5" t="s">
        <v>13</v>
      </c>
      <c r="E14" s="5">
        <v>150</v>
      </c>
      <c r="F14" s="4">
        <v>0.8</v>
      </c>
      <c r="G14" s="8">
        <f t="shared" si="0"/>
        <v>37.5</v>
      </c>
      <c r="H14" s="4" t="s">
        <v>14</v>
      </c>
      <c r="I14" s="6">
        <v>43863</v>
      </c>
      <c r="J14" s="6" t="str">
        <f t="shared" si="1"/>
        <v/>
      </c>
      <c r="K14" s="5"/>
    </row>
    <row r="15" spans="1:11">
      <c r="A15" s="4" t="s">
        <v>75</v>
      </c>
      <c r="B15" s="4" t="s">
        <v>17</v>
      </c>
      <c r="C15" s="4">
        <v>500</v>
      </c>
      <c r="D15" s="5" t="s">
        <v>11</v>
      </c>
      <c r="E15" s="5">
        <v>350</v>
      </c>
      <c r="F15" s="4">
        <v>0.8</v>
      </c>
      <c r="G15" s="8">
        <f t="shared" si="0"/>
        <v>0.875</v>
      </c>
      <c r="H15" s="4" t="s">
        <v>21</v>
      </c>
      <c r="I15" s="6">
        <v>43925</v>
      </c>
      <c r="J15" s="6" t="str">
        <f t="shared" si="1"/>
        <v/>
      </c>
      <c r="K15" s="5"/>
    </row>
    <row r="16" spans="1:11">
      <c r="A16" s="4" t="s">
        <v>75</v>
      </c>
      <c r="B16" s="4" t="s">
        <v>22</v>
      </c>
      <c r="C16" s="4">
        <v>30</v>
      </c>
      <c r="D16" s="5" t="s">
        <v>8</v>
      </c>
      <c r="E16" s="5">
        <v>500</v>
      </c>
      <c r="F16" s="4">
        <v>0.9</v>
      </c>
      <c r="G16" s="8">
        <f t="shared" si="0"/>
        <v>18.518518518518519</v>
      </c>
      <c r="H16" s="4" t="s">
        <v>14</v>
      </c>
      <c r="I16" s="6">
        <v>44134</v>
      </c>
      <c r="J16" s="6" t="str">
        <f t="shared" si="1"/>
        <v/>
      </c>
      <c r="K16" s="5"/>
    </row>
  </sheetData>
  <phoneticPr fontId="4"/>
  <pageMargins left="0.7" right="0.7" top="0.75" bottom="0.75" header="0.3" footer="0.3"/>
  <pageSetup paperSize="9" orientation="landscape" horizontalDpi="200" verticalDpi="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zoomScale="90" zoomScaleNormal="90" workbookViewId="0">
      <selection activeCell="E27" sqref="E27"/>
    </sheetView>
  </sheetViews>
  <sheetFormatPr defaultRowHeight="19.5"/>
  <cols>
    <col min="1" max="1" width="11.875" style="2" customWidth="1"/>
    <col min="2" max="2" width="11.875" bestFit="1" customWidth="1"/>
    <col min="3" max="3" width="9" style="2"/>
    <col min="4" max="4" width="9.75" style="3" bestFit="1" customWidth="1"/>
    <col min="5" max="5" width="13.75" style="3" bestFit="1" customWidth="1"/>
    <col min="6" max="6" width="7.75" style="2" bestFit="1" customWidth="1"/>
    <col min="7" max="7" width="15.5" style="7" bestFit="1" customWidth="1"/>
    <col min="8" max="8" width="15.625" style="2" customWidth="1"/>
    <col min="9" max="9" width="11.75" style="3" bestFit="1" customWidth="1"/>
    <col min="10" max="10" width="11.75" style="2" bestFit="1" customWidth="1"/>
    <col min="11" max="11" width="9.125" style="9" bestFit="1" customWidth="1"/>
    <col min="12" max="12" width="8.75" style="2" bestFit="1" customWidth="1"/>
    <col min="13" max="13" width="10.75" style="26" bestFit="1" customWidth="1"/>
    <col min="14" max="256" width="9" style="2"/>
    <col min="257" max="257" width="4.125" style="2" customWidth="1"/>
    <col min="258" max="258" width="9" style="2"/>
    <col min="259" max="259" width="26.625" style="2" customWidth="1"/>
    <col min="260" max="260" width="9" style="2"/>
    <col min="261" max="261" width="12.75" style="2" customWidth="1"/>
    <col min="262" max="262" width="10.75" style="2" customWidth="1"/>
    <col min="263" max="263" width="9" style="2"/>
    <col min="264" max="264" width="22.625" style="2" customWidth="1"/>
    <col min="265" max="265" width="10.75" style="2" customWidth="1"/>
    <col min="266" max="266" width="24.125" style="2" customWidth="1"/>
    <col min="267" max="512" width="9" style="2"/>
    <col min="513" max="513" width="4.125" style="2" customWidth="1"/>
    <col min="514" max="514" width="9" style="2"/>
    <col min="515" max="515" width="26.625" style="2" customWidth="1"/>
    <col min="516" max="516" width="9" style="2"/>
    <col min="517" max="517" width="12.75" style="2" customWidth="1"/>
    <col min="518" max="518" width="10.75" style="2" customWidth="1"/>
    <col min="519" max="519" width="9" style="2"/>
    <col min="520" max="520" width="22.625" style="2" customWidth="1"/>
    <col min="521" max="521" width="10.75" style="2" customWidth="1"/>
    <col min="522" max="522" width="24.125" style="2" customWidth="1"/>
    <col min="523" max="768" width="9" style="2"/>
    <col min="769" max="769" width="4.125" style="2" customWidth="1"/>
    <col min="770" max="770" width="9" style="2"/>
    <col min="771" max="771" width="26.625" style="2" customWidth="1"/>
    <col min="772" max="772" width="9" style="2"/>
    <col min="773" max="773" width="12.75" style="2" customWidth="1"/>
    <col min="774" max="774" width="10.75" style="2" customWidth="1"/>
    <col min="775" max="775" width="9" style="2"/>
    <col min="776" max="776" width="22.625" style="2" customWidth="1"/>
    <col min="777" max="777" width="10.75" style="2" customWidth="1"/>
    <col min="778" max="778" width="24.125" style="2" customWidth="1"/>
    <col min="779" max="1024" width="9" style="2"/>
    <col min="1025" max="1025" width="4.125" style="2" customWidth="1"/>
    <col min="1026" max="1026" width="9" style="2"/>
    <col min="1027" max="1027" width="26.625" style="2" customWidth="1"/>
    <col min="1028" max="1028" width="9" style="2"/>
    <col min="1029" max="1029" width="12.75" style="2" customWidth="1"/>
    <col min="1030" max="1030" width="10.75" style="2" customWidth="1"/>
    <col min="1031" max="1031" width="9" style="2"/>
    <col min="1032" max="1032" width="22.625" style="2" customWidth="1"/>
    <col min="1033" max="1033" width="10.75" style="2" customWidth="1"/>
    <col min="1034" max="1034" width="24.125" style="2" customWidth="1"/>
    <col min="1035" max="1280" width="9" style="2"/>
    <col min="1281" max="1281" width="4.125" style="2" customWidth="1"/>
    <col min="1282" max="1282" width="9" style="2"/>
    <col min="1283" max="1283" width="26.625" style="2" customWidth="1"/>
    <col min="1284" max="1284" width="9" style="2"/>
    <col min="1285" max="1285" width="12.75" style="2" customWidth="1"/>
    <col min="1286" max="1286" width="10.75" style="2" customWidth="1"/>
    <col min="1287" max="1287" width="9" style="2"/>
    <col min="1288" max="1288" width="22.625" style="2" customWidth="1"/>
    <col min="1289" max="1289" width="10.75" style="2" customWidth="1"/>
    <col min="1290" max="1290" width="24.125" style="2" customWidth="1"/>
    <col min="1291" max="1536" width="9" style="2"/>
    <col min="1537" max="1537" width="4.125" style="2" customWidth="1"/>
    <col min="1538" max="1538" width="9" style="2"/>
    <col min="1539" max="1539" width="26.625" style="2" customWidth="1"/>
    <col min="1540" max="1540" width="9" style="2"/>
    <col min="1541" max="1541" width="12.75" style="2" customWidth="1"/>
    <col min="1542" max="1542" width="10.75" style="2" customWidth="1"/>
    <col min="1543" max="1543" width="9" style="2"/>
    <col min="1544" max="1544" width="22.625" style="2" customWidth="1"/>
    <col min="1545" max="1545" width="10.75" style="2" customWidth="1"/>
    <col min="1546" max="1546" width="24.125" style="2" customWidth="1"/>
    <col min="1547" max="1792" width="9" style="2"/>
    <col min="1793" max="1793" width="4.125" style="2" customWidth="1"/>
    <col min="1794" max="1794" width="9" style="2"/>
    <col min="1795" max="1795" width="26.625" style="2" customWidth="1"/>
    <col min="1796" max="1796" width="9" style="2"/>
    <col min="1797" max="1797" width="12.75" style="2" customWidth="1"/>
    <col min="1798" max="1798" width="10.75" style="2" customWidth="1"/>
    <col min="1799" max="1799" width="9" style="2"/>
    <col min="1800" max="1800" width="22.625" style="2" customWidth="1"/>
    <col min="1801" max="1801" width="10.75" style="2" customWidth="1"/>
    <col min="1802" max="1802" width="24.125" style="2" customWidth="1"/>
    <col min="1803" max="2048" width="9" style="2"/>
    <col min="2049" max="2049" width="4.125" style="2" customWidth="1"/>
    <col min="2050" max="2050" width="9" style="2"/>
    <col min="2051" max="2051" width="26.625" style="2" customWidth="1"/>
    <col min="2052" max="2052" width="9" style="2"/>
    <col min="2053" max="2053" width="12.75" style="2" customWidth="1"/>
    <col min="2054" max="2054" width="10.75" style="2" customWidth="1"/>
    <col min="2055" max="2055" width="9" style="2"/>
    <col min="2056" max="2056" width="22.625" style="2" customWidth="1"/>
    <col min="2057" max="2057" width="10.75" style="2" customWidth="1"/>
    <col min="2058" max="2058" width="24.125" style="2" customWidth="1"/>
    <col min="2059" max="2304" width="9" style="2"/>
    <col min="2305" max="2305" width="4.125" style="2" customWidth="1"/>
    <col min="2306" max="2306" width="9" style="2"/>
    <col min="2307" max="2307" width="26.625" style="2" customWidth="1"/>
    <col min="2308" max="2308" width="9" style="2"/>
    <col min="2309" max="2309" width="12.75" style="2" customWidth="1"/>
    <col min="2310" max="2310" width="10.75" style="2" customWidth="1"/>
    <col min="2311" max="2311" width="9" style="2"/>
    <col min="2312" max="2312" width="22.625" style="2" customWidth="1"/>
    <col min="2313" max="2313" width="10.75" style="2" customWidth="1"/>
    <col min="2314" max="2314" width="24.125" style="2" customWidth="1"/>
    <col min="2315" max="2560" width="9" style="2"/>
    <col min="2561" max="2561" width="4.125" style="2" customWidth="1"/>
    <col min="2562" max="2562" width="9" style="2"/>
    <col min="2563" max="2563" width="26.625" style="2" customWidth="1"/>
    <col min="2564" max="2564" width="9" style="2"/>
    <col min="2565" max="2565" width="12.75" style="2" customWidth="1"/>
    <col min="2566" max="2566" width="10.75" style="2" customWidth="1"/>
    <col min="2567" max="2567" width="9" style="2"/>
    <col min="2568" max="2568" width="22.625" style="2" customWidth="1"/>
    <col min="2569" max="2569" width="10.75" style="2" customWidth="1"/>
    <col min="2570" max="2570" width="24.125" style="2" customWidth="1"/>
    <col min="2571" max="2816" width="9" style="2"/>
    <col min="2817" max="2817" width="4.125" style="2" customWidth="1"/>
    <col min="2818" max="2818" width="9" style="2"/>
    <col min="2819" max="2819" width="26.625" style="2" customWidth="1"/>
    <col min="2820" max="2820" width="9" style="2"/>
    <col min="2821" max="2821" width="12.75" style="2" customWidth="1"/>
    <col min="2822" max="2822" width="10.75" style="2" customWidth="1"/>
    <col min="2823" max="2823" width="9" style="2"/>
    <col min="2824" max="2824" width="22.625" style="2" customWidth="1"/>
    <col min="2825" max="2825" width="10.75" style="2" customWidth="1"/>
    <col min="2826" max="2826" width="24.125" style="2" customWidth="1"/>
    <col min="2827" max="3072" width="9" style="2"/>
    <col min="3073" max="3073" width="4.125" style="2" customWidth="1"/>
    <col min="3074" max="3074" width="9" style="2"/>
    <col min="3075" max="3075" width="26.625" style="2" customWidth="1"/>
    <col min="3076" max="3076" width="9" style="2"/>
    <col min="3077" max="3077" width="12.75" style="2" customWidth="1"/>
    <col min="3078" max="3078" width="10.75" style="2" customWidth="1"/>
    <col min="3079" max="3079" width="9" style="2"/>
    <col min="3080" max="3080" width="22.625" style="2" customWidth="1"/>
    <col min="3081" max="3081" width="10.75" style="2" customWidth="1"/>
    <col min="3082" max="3082" width="24.125" style="2" customWidth="1"/>
    <col min="3083" max="3328" width="9" style="2"/>
    <col min="3329" max="3329" width="4.125" style="2" customWidth="1"/>
    <col min="3330" max="3330" width="9" style="2"/>
    <col min="3331" max="3331" width="26.625" style="2" customWidth="1"/>
    <col min="3332" max="3332" width="9" style="2"/>
    <col min="3333" max="3333" width="12.75" style="2" customWidth="1"/>
    <col min="3334" max="3334" width="10.75" style="2" customWidth="1"/>
    <col min="3335" max="3335" width="9" style="2"/>
    <col min="3336" max="3336" width="22.625" style="2" customWidth="1"/>
    <col min="3337" max="3337" width="10.75" style="2" customWidth="1"/>
    <col min="3338" max="3338" width="24.125" style="2" customWidth="1"/>
    <col min="3339" max="3584" width="9" style="2"/>
    <col min="3585" max="3585" width="4.125" style="2" customWidth="1"/>
    <col min="3586" max="3586" width="9" style="2"/>
    <col min="3587" max="3587" width="26.625" style="2" customWidth="1"/>
    <col min="3588" max="3588" width="9" style="2"/>
    <col min="3589" max="3589" width="12.75" style="2" customWidth="1"/>
    <col min="3590" max="3590" width="10.75" style="2" customWidth="1"/>
    <col min="3591" max="3591" width="9" style="2"/>
    <col min="3592" max="3592" width="22.625" style="2" customWidth="1"/>
    <col min="3593" max="3593" width="10.75" style="2" customWidth="1"/>
    <col min="3594" max="3594" width="24.125" style="2" customWidth="1"/>
    <col min="3595" max="3840" width="9" style="2"/>
    <col min="3841" max="3841" width="4.125" style="2" customWidth="1"/>
    <col min="3842" max="3842" width="9" style="2"/>
    <col min="3843" max="3843" width="26.625" style="2" customWidth="1"/>
    <col min="3844" max="3844" width="9" style="2"/>
    <col min="3845" max="3845" width="12.75" style="2" customWidth="1"/>
    <col min="3846" max="3846" width="10.75" style="2" customWidth="1"/>
    <col min="3847" max="3847" width="9" style="2"/>
    <col min="3848" max="3848" width="22.625" style="2" customWidth="1"/>
    <col min="3849" max="3849" width="10.75" style="2" customWidth="1"/>
    <col min="3850" max="3850" width="24.125" style="2" customWidth="1"/>
    <col min="3851" max="4096" width="9" style="2"/>
    <col min="4097" max="4097" width="4.125" style="2" customWidth="1"/>
    <col min="4098" max="4098" width="9" style="2"/>
    <col min="4099" max="4099" width="26.625" style="2" customWidth="1"/>
    <col min="4100" max="4100" width="9" style="2"/>
    <col min="4101" max="4101" width="12.75" style="2" customWidth="1"/>
    <col min="4102" max="4102" width="10.75" style="2" customWidth="1"/>
    <col min="4103" max="4103" width="9" style="2"/>
    <col min="4104" max="4104" width="22.625" style="2" customWidth="1"/>
    <col min="4105" max="4105" width="10.75" style="2" customWidth="1"/>
    <col min="4106" max="4106" width="24.125" style="2" customWidth="1"/>
    <col min="4107" max="4352" width="9" style="2"/>
    <col min="4353" max="4353" width="4.125" style="2" customWidth="1"/>
    <col min="4354" max="4354" width="9" style="2"/>
    <col min="4355" max="4355" width="26.625" style="2" customWidth="1"/>
    <col min="4356" max="4356" width="9" style="2"/>
    <col min="4357" max="4357" width="12.75" style="2" customWidth="1"/>
    <col min="4358" max="4358" width="10.75" style="2" customWidth="1"/>
    <col min="4359" max="4359" width="9" style="2"/>
    <col min="4360" max="4360" width="22.625" style="2" customWidth="1"/>
    <col min="4361" max="4361" width="10.75" style="2" customWidth="1"/>
    <col min="4362" max="4362" width="24.125" style="2" customWidth="1"/>
    <col min="4363" max="4608" width="9" style="2"/>
    <col min="4609" max="4609" width="4.125" style="2" customWidth="1"/>
    <col min="4610" max="4610" width="9" style="2"/>
    <col min="4611" max="4611" width="26.625" style="2" customWidth="1"/>
    <col min="4612" max="4612" width="9" style="2"/>
    <col min="4613" max="4613" width="12.75" style="2" customWidth="1"/>
    <col min="4614" max="4614" width="10.75" style="2" customWidth="1"/>
    <col min="4615" max="4615" width="9" style="2"/>
    <col min="4616" max="4616" width="22.625" style="2" customWidth="1"/>
    <col min="4617" max="4617" width="10.75" style="2" customWidth="1"/>
    <col min="4618" max="4618" width="24.125" style="2" customWidth="1"/>
    <col min="4619" max="4864" width="9" style="2"/>
    <col min="4865" max="4865" width="4.125" style="2" customWidth="1"/>
    <col min="4866" max="4866" width="9" style="2"/>
    <col min="4867" max="4867" width="26.625" style="2" customWidth="1"/>
    <col min="4868" max="4868" width="9" style="2"/>
    <col min="4869" max="4869" width="12.75" style="2" customWidth="1"/>
    <col min="4870" max="4870" width="10.75" style="2" customWidth="1"/>
    <col min="4871" max="4871" width="9" style="2"/>
    <col min="4872" max="4872" width="22.625" style="2" customWidth="1"/>
    <col min="4873" max="4873" width="10.75" style="2" customWidth="1"/>
    <col min="4874" max="4874" width="24.125" style="2" customWidth="1"/>
    <col min="4875" max="5120" width="9" style="2"/>
    <col min="5121" max="5121" width="4.125" style="2" customWidth="1"/>
    <col min="5122" max="5122" width="9" style="2"/>
    <col min="5123" max="5123" width="26.625" style="2" customWidth="1"/>
    <col min="5124" max="5124" width="9" style="2"/>
    <col min="5125" max="5125" width="12.75" style="2" customWidth="1"/>
    <col min="5126" max="5126" width="10.75" style="2" customWidth="1"/>
    <col min="5127" max="5127" width="9" style="2"/>
    <col min="5128" max="5128" width="22.625" style="2" customWidth="1"/>
    <col min="5129" max="5129" width="10.75" style="2" customWidth="1"/>
    <col min="5130" max="5130" width="24.125" style="2" customWidth="1"/>
    <col min="5131" max="5376" width="9" style="2"/>
    <col min="5377" max="5377" width="4.125" style="2" customWidth="1"/>
    <col min="5378" max="5378" width="9" style="2"/>
    <col min="5379" max="5379" width="26.625" style="2" customWidth="1"/>
    <col min="5380" max="5380" width="9" style="2"/>
    <col min="5381" max="5381" width="12.75" style="2" customWidth="1"/>
    <col min="5382" max="5382" width="10.75" style="2" customWidth="1"/>
    <col min="5383" max="5383" width="9" style="2"/>
    <col min="5384" max="5384" width="22.625" style="2" customWidth="1"/>
    <col min="5385" max="5385" width="10.75" style="2" customWidth="1"/>
    <col min="5386" max="5386" width="24.125" style="2" customWidth="1"/>
    <col min="5387" max="5632" width="9" style="2"/>
    <col min="5633" max="5633" width="4.125" style="2" customWidth="1"/>
    <col min="5634" max="5634" width="9" style="2"/>
    <col min="5635" max="5635" width="26.625" style="2" customWidth="1"/>
    <col min="5636" max="5636" width="9" style="2"/>
    <col min="5637" max="5637" width="12.75" style="2" customWidth="1"/>
    <col min="5638" max="5638" width="10.75" style="2" customWidth="1"/>
    <col min="5639" max="5639" width="9" style="2"/>
    <col min="5640" max="5640" width="22.625" style="2" customWidth="1"/>
    <col min="5641" max="5641" width="10.75" style="2" customWidth="1"/>
    <col min="5642" max="5642" width="24.125" style="2" customWidth="1"/>
    <col min="5643" max="5888" width="9" style="2"/>
    <col min="5889" max="5889" width="4.125" style="2" customWidth="1"/>
    <col min="5890" max="5890" width="9" style="2"/>
    <col min="5891" max="5891" width="26.625" style="2" customWidth="1"/>
    <col min="5892" max="5892" width="9" style="2"/>
    <col min="5893" max="5893" width="12.75" style="2" customWidth="1"/>
    <col min="5894" max="5894" width="10.75" style="2" customWidth="1"/>
    <col min="5895" max="5895" width="9" style="2"/>
    <col min="5896" max="5896" width="22.625" style="2" customWidth="1"/>
    <col min="5897" max="5897" width="10.75" style="2" customWidth="1"/>
    <col min="5898" max="5898" width="24.125" style="2" customWidth="1"/>
    <col min="5899" max="6144" width="9" style="2"/>
    <col min="6145" max="6145" width="4.125" style="2" customWidth="1"/>
    <col min="6146" max="6146" width="9" style="2"/>
    <col min="6147" max="6147" width="26.625" style="2" customWidth="1"/>
    <col min="6148" max="6148" width="9" style="2"/>
    <col min="6149" max="6149" width="12.75" style="2" customWidth="1"/>
    <col min="6150" max="6150" width="10.75" style="2" customWidth="1"/>
    <col min="6151" max="6151" width="9" style="2"/>
    <col min="6152" max="6152" width="22.625" style="2" customWidth="1"/>
    <col min="6153" max="6153" width="10.75" style="2" customWidth="1"/>
    <col min="6154" max="6154" width="24.125" style="2" customWidth="1"/>
    <col min="6155" max="6400" width="9" style="2"/>
    <col min="6401" max="6401" width="4.125" style="2" customWidth="1"/>
    <col min="6402" max="6402" width="9" style="2"/>
    <col min="6403" max="6403" width="26.625" style="2" customWidth="1"/>
    <col min="6404" max="6404" width="9" style="2"/>
    <col min="6405" max="6405" width="12.75" style="2" customWidth="1"/>
    <col min="6406" max="6406" width="10.75" style="2" customWidth="1"/>
    <col min="6407" max="6407" width="9" style="2"/>
    <col min="6408" max="6408" width="22.625" style="2" customWidth="1"/>
    <col min="6409" max="6409" width="10.75" style="2" customWidth="1"/>
    <col min="6410" max="6410" width="24.125" style="2" customWidth="1"/>
    <col min="6411" max="6656" width="9" style="2"/>
    <col min="6657" max="6657" width="4.125" style="2" customWidth="1"/>
    <col min="6658" max="6658" width="9" style="2"/>
    <col min="6659" max="6659" width="26.625" style="2" customWidth="1"/>
    <col min="6660" max="6660" width="9" style="2"/>
    <col min="6661" max="6661" width="12.75" style="2" customWidth="1"/>
    <col min="6662" max="6662" width="10.75" style="2" customWidth="1"/>
    <col min="6663" max="6663" width="9" style="2"/>
    <col min="6664" max="6664" width="22.625" style="2" customWidth="1"/>
    <col min="6665" max="6665" width="10.75" style="2" customWidth="1"/>
    <col min="6666" max="6666" width="24.125" style="2" customWidth="1"/>
    <col min="6667" max="6912" width="9" style="2"/>
    <col min="6913" max="6913" width="4.125" style="2" customWidth="1"/>
    <col min="6914" max="6914" width="9" style="2"/>
    <col min="6915" max="6915" width="26.625" style="2" customWidth="1"/>
    <col min="6916" max="6916" width="9" style="2"/>
    <col min="6917" max="6917" width="12.75" style="2" customWidth="1"/>
    <col min="6918" max="6918" width="10.75" style="2" customWidth="1"/>
    <col min="6919" max="6919" width="9" style="2"/>
    <col min="6920" max="6920" width="22.625" style="2" customWidth="1"/>
    <col min="6921" max="6921" width="10.75" style="2" customWidth="1"/>
    <col min="6922" max="6922" width="24.125" style="2" customWidth="1"/>
    <col min="6923" max="7168" width="9" style="2"/>
    <col min="7169" max="7169" width="4.125" style="2" customWidth="1"/>
    <col min="7170" max="7170" width="9" style="2"/>
    <col min="7171" max="7171" width="26.625" style="2" customWidth="1"/>
    <col min="7172" max="7172" width="9" style="2"/>
    <col min="7173" max="7173" width="12.75" style="2" customWidth="1"/>
    <col min="7174" max="7174" width="10.75" style="2" customWidth="1"/>
    <col min="7175" max="7175" width="9" style="2"/>
    <col min="7176" max="7176" width="22.625" style="2" customWidth="1"/>
    <col min="7177" max="7177" width="10.75" style="2" customWidth="1"/>
    <col min="7178" max="7178" width="24.125" style="2" customWidth="1"/>
    <col min="7179" max="7424" width="9" style="2"/>
    <col min="7425" max="7425" width="4.125" style="2" customWidth="1"/>
    <col min="7426" max="7426" width="9" style="2"/>
    <col min="7427" max="7427" width="26.625" style="2" customWidth="1"/>
    <col min="7428" max="7428" width="9" style="2"/>
    <col min="7429" max="7429" width="12.75" style="2" customWidth="1"/>
    <col min="7430" max="7430" width="10.75" style="2" customWidth="1"/>
    <col min="7431" max="7431" width="9" style="2"/>
    <col min="7432" max="7432" width="22.625" style="2" customWidth="1"/>
    <col min="7433" max="7433" width="10.75" style="2" customWidth="1"/>
    <col min="7434" max="7434" width="24.125" style="2" customWidth="1"/>
    <col min="7435" max="7680" width="9" style="2"/>
    <col min="7681" max="7681" width="4.125" style="2" customWidth="1"/>
    <col min="7682" max="7682" width="9" style="2"/>
    <col min="7683" max="7683" width="26.625" style="2" customWidth="1"/>
    <col min="7684" max="7684" width="9" style="2"/>
    <col min="7685" max="7685" width="12.75" style="2" customWidth="1"/>
    <col min="7686" max="7686" width="10.75" style="2" customWidth="1"/>
    <col min="7687" max="7687" width="9" style="2"/>
    <col min="7688" max="7688" width="22.625" style="2" customWidth="1"/>
    <col min="7689" max="7689" width="10.75" style="2" customWidth="1"/>
    <col min="7690" max="7690" width="24.125" style="2" customWidth="1"/>
    <col min="7691" max="7936" width="9" style="2"/>
    <col min="7937" max="7937" width="4.125" style="2" customWidth="1"/>
    <col min="7938" max="7938" width="9" style="2"/>
    <col min="7939" max="7939" width="26.625" style="2" customWidth="1"/>
    <col min="7940" max="7940" width="9" style="2"/>
    <col min="7941" max="7941" width="12.75" style="2" customWidth="1"/>
    <col min="7942" max="7942" width="10.75" style="2" customWidth="1"/>
    <col min="7943" max="7943" width="9" style="2"/>
    <col min="7944" max="7944" width="22.625" style="2" customWidth="1"/>
    <col min="7945" max="7945" width="10.75" style="2" customWidth="1"/>
    <col min="7946" max="7946" width="24.125" style="2" customWidth="1"/>
    <col min="7947" max="8192" width="9" style="2"/>
    <col min="8193" max="8193" width="4.125" style="2" customWidth="1"/>
    <col min="8194" max="8194" width="9" style="2"/>
    <col min="8195" max="8195" width="26.625" style="2" customWidth="1"/>
    <col min="8196" max="8196" width="9" style="2"/>
    <col min="8197" max="8197" width="12.75" style="2" customWidth="1"/>
    <col min="8198" max="8198" width="10.75" style="2" customWidth="1"/>
    <col min="8199" max="8199" width="9" style="2"/>
    <col min="8200" max="8200" width="22.625" style="2" customWidth="1"/>
    <col min="8201" max="8201" width="10.75" style="2" customWidth="1"/>
    <col min="8202" max="8202" width="24.125" style="2" customWidth="1"/>
    <col min="8203" max="8448" width="9" style="2"/>
    <col min="8449" max="8449" width="4.125" style="2" customWidth="1"/>
    <col min="8450" max="8450" width="9" style="2"/>
    <col min="8451" max="8451" width="26.625" style="2" customWidth="1"/>
    <col min="8452" max="8452" width="9" style="2"/>
    <col min="8453" max="8453" width="12.75" style="2" customWidth="1"/>
    <col min="8454" max="8454" width="10.75" style="2" customWidth="1"/>
    <col min="8455" max="8455" width="9" style="2"/>
    <col min="8456" max="8456" width="22.625" style="2" customWidth="1"/>
    <col min="8457" max="8457" width="10.75" style="2" customWidth="1"/>
    <col min="8458" max="8458" width="24.125" style="2" customWidth="1"/>
    <col min="8459" max="8704" width="9" style="2"/>
    <col min="8705" max="8705" width="4.125" style="2" customWidth="1"/>
    <col min="8706" max="8706" width="9" style="2"/>
    <col min="8707" max="8707" width="26.625" style="2" customWidth="1"/>
    <col min="8708" max="8708" width="9" style="2"/>
    <col min="8709" max="8709" width="12.75" style="2" customWidth="1"/>
    <col min="8710" max="8710" width="10.75" style="2" customWidth="1"/>
    <col min="8711" max="8711" width="9" style="2"/>
    <col min="8712" max="8712" width="22.625" style="2" customWidth="1"/>
    <col min="8713" max="8713" width="10.75" style="2" customWidth="1"/>
    <col min="8714" max="8714" width="24.125" style="2" customWidth="1"/>
    <col min="8715" max="8960" width="9" style="2"/>
    <col min="8961" max="8961" width="4.125" style="2" customWidth="1"/>
    <col min="8962" max="8962" width="9" style="2"/>
    <col min="8963" max="8963" width="26.625" style="2" customWidth="1"/>
    <col min="8964" max="8964" width="9" style="2"/>
    <col min="8965" max="8965" width="12.75" style="2" customWidth="1"/>
    <col min="8966" max="8966" width="10.75" style="2" customWidth="1"/>
    <col min="8967" max="8967" width="9" style="2"/>
    <col min="8968" max="8968" width="22.625" style="2" customWidth="1"/>
    <col min="8969" max="8969" width="10.75" style="2" customWidth="1"/>
    <col min="8970" max="8970" width="24.125" style="2" customWidth="1"/>
    <col min="8971" max="9216" width="9" style="2"/>
    <col min="9217" max="9217" width="4.125" style="2" customWidth="1"/>
    <col min="9218" max="9218" width="9" style="2"/>
    <col min="9219" max="9219" width="26.625" style="2" customWidth="1"/>
    <col min="9220" max="9220" width="9" style="2"/>
    <col min="9221" max="9221" width="12.75" style="2" customWidth="1"/>
    <col min="9222" max="9222" width="10.75" style="2" customWidth="1"/>
    <col min="9223" max="9223" width="9" style="2"/>
    <col min="9224" max="9224" width="22.625" style="2" customWidth="1"/>
    <col min="9225" max="9225" width="10.75" style="2" customWidth="1"/>
    <col min="9226" max="9226" width="24.125" style="2" customWidth="1"/>
    <col min="9227" max="9472" width="9" style="2"/>
    <col min="9473" max="9473" width="4.125" style="2" customWidth="1"/>
    <col min="9474" max="9474" width="9" style="2"/>
    <col min="9475" max="9475" width="26.625" style="2" customWidth="1"/>
    <col min="9476" max="9476" width="9" style="2"/>
    <col min="9477" max="9477" width="12.75" style="2" customWidth="1"/>
    <col min="9478" max="9478" width="10.75" style="2" customWidth="1"/>
    <col min="9479" max="9479" width="9" style="2"/>
    <col min="9480" max="9480" width="22.625" style="2" customWidth="1"/>
    <col min="9481" max="9481" width="10.75" style="2" customWidth="1"/>
    <col min="9482" max="9482" width="24.125" style="2" customWidth="1"/>
    <col min="9483" max="9728" width="9" style="2"/>
    <col min="9729" max="9729" width="4.125" style="2" customWidth="1"/>
    <col min="9730" max="9730" width="9" style="2"/>
    <col min="9731" max="9731" width="26.625" style="2" customWidth="1"/>
    <col min="9732" max="9732" width="9" style="2"/>
    <col min="9733" max="9733" width="12.75" style="2" customWidth="1"/>
    <col min="9734" max="9734" width="10.75" style="2" customWidth="1"/>
    <col min="9735" max="9735" width="9" style="2"/>
    <col min="9736" max="9736" width="22.625" style="2" customWidth="1"/>
    <col min="9737" max="9737" width="10.75" style="2" customWidth="1"/>
    <col min="9738" max="9738" width="24.125" style="2" customWidth="1"/>
    <col min="9739" max="9984" width="9" style="2"/>
    <col min="9985" max="9985" width="4.125" style="2" customWidth="1"/>
    <col min="9986" max="9986" width="9" style="2"/>
    <col min="9987" max="9987" width="26.625" style="2" customWidth="1"/>
    <col min="9988" max="9988" width="9" style="2"/>
    <col min="9989" max="9989" width="12.75" style="2" customWidth="1"/>
    <col min="9990" max="9990" width="10.75" style="2" customWidth="1"/>
    <col min="9991" max="9991" width="9" style="2"/>
    <col min="9992" max="9992" width="22.625" style="2" customWidth="1"/>
    <col min="9993" max="9993" width="10.75" style="2" customWidth="1"/>
    <col min="9994" max="9994" width="24.125" style="2" customWidth="1"/>
    <col min="9995" max="10240" width="9" style="2"/>
    <col min="10241" max="10241" width="4.125" style="2" customWidth="1"/>
    <col min="10242" max="10242" width="9" style="2"/>
    <col min="10243" max="10243" width="26.625" style="2" customWidth="1"/>
    <col min="10244" max="10244" width="9" style="2"/>
    <col min="10245" max="10245" width="12.75" style="2" customWidth="1"/>
    <col min="10246" max="10246" width="10.75" style="2" customWidth="1"/>
    <col min="10247" max="10247" width="9" style="2"/>
    <col min="10248" max="10248" width="22.625" style="2" customWidth="1"/>
    <col min="10249" max="10249" width="10.75" style="2" customWidth="1"/>
    <col min="10250" max="10250" width="24.125" style="2" customWidth="1"/>
    <col min="10251" max="10496" width="9" style="2"/>
    <col min="10497" max="10497" width="4.125" style="2" customWidth="1"/>
    <col min="10498" max="10498" width="9" style="2"/>
    <col min="10499" max="10499" width="26.625" style="2" customWidth="1"/>
    <col min="10500" max="10500" width="9" style="2"/>
    <col min="10501" max="10501" width="12.75" style="2" customWidth="1"/>
    <col min="10502" max="10502" width="10.75" style="2" customWidth="1"/>
    <col min="10503" max="10503" width="9" style="2"/>
    <col min="10504" max="10504" width="22.625" style="2" customWidth="1"/>
    <col min="10505" max="10505" width="10.75" style="2" customWidth="1"/>
    <col min="10506" max="10506" width="24.125" style="2" customWidth="1"/>
    <col min="10507" max="10752" width="9" style="2"/>
    <col min="10753" max="10753" width="4.125" style="2" customWidth="1"/>
    <col min="10754" max="10754" width="9" style="2"/>
    <col min="10755" max="10755" width="26.625" style="2" customWidth="1"/>
    <col min="10756" max="10756" width="9" style="2"/>
    <col min="10757" max="10757" width="12.75" style="2" customWidth="1"/>
    <col min="10758" max="10758" width="10.75" style="2" customWidth="1"/>
    <col min="10759" max="10759" width="9" style="2"/>
    <col min="10760" max="10760" width="22.625" style="2" customWidth="1"/>
    <col min="10761" max="10761" width="10.75" style="2" customWidth="1"/>
    <col min="10762" max="10762" width="24.125" style="2" customWidth="1"/>
    <col min="10763" max="11008" width="9" style="2"/>
    <col min="11009" max="11009" width="4.125" style="2" customWidth="1"/>
    <col min="11010" max="11010" width="9" style="2"/>
    <col min="11011" max="11011" width="26.625" style="2" customWidth="1"/>
    <col min="11012" max="11012" width="9" style="2"/>
    <col min="11013" max="11013" width="12.75" style="2" customWidth="1"/>
    <col min="11014" max="11014" width="10.75" style="2" customWidth="1"/>
    <col min="11015" max="11015" width="9" style="2"/>
    <col min="11016" max="11016" width="22.625" style="2" customWidth="1"/>
    <col min="11017" max="11017" width="10.75" style="2" customWidth="1"/>
    <col min="11018" max="11018" width="24.125" style="2" customWidth="1"/>
    <col min="11019" max="11264" width="9" style="2"/>
    <col min="11265" max="11265" width="4.125" style="2" customWidth="1"/>
    <col min="11266" max="11266" width="9" style="2"/>
    <col min="11267" max="11267" width="26.625" style="2" customWidth="1"/>
    <col min="11268" max="11268" width="9" style="2"/>
    <col min="11269" max="11269" width="12.75" style="2" customWidth="1"/>
    <col min="11270" max="11270" width="10.75" style="2" customWidth="1"/>
    <col min="11271" max="11271" width="9" style="2"/>
    <col min="11272" max="11272" width="22.625" style="2" customWidth="1"/>
    <col min="11273" max="11273" width="10.75" style="2" customWidth="1"/>
    <col min="11274" max="11274" width="24.125" style="2" customWidth="1"/>
    <col min="11275" max="11520" width="9" style="2"/>
    <col min="11521" max="11521" width="4.125" style="2" customWidth="1"/>
    <col min="11522" max="11522" width="9" style="2"/>
    <col min="11523" max="11523" width="26.625" style="2" customWidth="1"/>
    <col min="11524" max="11524" width="9" style="2"/>
    <col min="11525" max="11525" width="12.75" style="2" customWidth="1"/>
    <col min="11526" max="11526" width="10.75" style="2" customWidth="1"/>
    <col min="11527" max="11527" width="9" style="2"/>
    <col min="11528" max="11528" width="22.625" style="2" customWidth="1"/>
    <col min="11529" max="11529" width="10.75" style="2" customWidth="1"/>
    <col min="11530" max="11530" width="24.125" style="2" customWidth="1"/>
    <col min="11531" max="11776" width="9" style="2"/>
    <col min="11777" max="11777" width="4.125" style="2" customWidth="1"/>
    <col min="11778" max="11778" width="9" style="2"/>
    <col min="11779" max="11779" width="26.625" style="2" customWidth="1"/>
    <col min="11780" max="11780" width="9" style="2"/>
    <col min="11781" max="11781" width="12.75" style="2" customWidth="1"/>
    <col min="11782" max="11782" width="10.75" style="2" customWidth="1"/>
    <col min="11783" max="11783" width="9" style="2"/>
    <col min="11784" max="11784" width="22.625" style="2" customWidth="1"/>
    <col min="11785" max="11785" width="10.75" style="2" customWidth="1"/>
    <col min="11786" max="11786" width="24.125" style="2" customWidth="1"/>
    <col min="11787" max="12032" width="9" style="2"/>
    <col min="12033" max="12033" width="4.125" style="2" customWidth="1"/>
    <col min="12034" max="12034" width="9" style="2"/>
    <col min="12035" max="12035" width="26.625" style="2" customWidth="1"/>
    <col min="12036" max="12036" width="9" style="2"/>
    <col min="12037" max="12037" width="12.75" style="2" customWidth="1"/>
    <col min="12038" max="12038" width="10.75" style="2" customWidth="1"/>
    <col min="12039" max="12039" width="9" style="2"/>
    <col min="12040" max="12040" width="22.625" style="2" customWidth="1"/>
    <col min="12041" max="12041" width="10.75" style="2" customWidth="1"/>
    <col min="12042" max="12042" width="24.125" style="2" customWidth="1"/>
    <col min="12043" max="12288" width="9" style="2"/>
    <col min="12289" max="12289" width="4.125" style="2" customWidth="1"/>
    <col min="12290" max="12290" width="9" style="2"/>
    <col min="12291" max="12291" width="26.625" style="2" customWidth="1"/>
    <col min="12292" max="12292" width="9" style="2"/>
    <col min="12293" max="12293" width="12.75" style="2" customWidth="1"/>
    <col min="12294" max="12294" width="10.75" style="2" customWidth="1"/>
    <col min="12295" max="12295" width="9" style="2"/>
    <col min="12296" max="12296" width="22.625" style="2" customWidth="1"/>
    <col min="12297" max="12297" width="10.75" style="2" customWidth="1"/>
    <col min="12298" max="12298" width="24.125" style="2" customWidth="1"/>
    <col min="12299" max="12544" width="9" style="2"/>
    <col min="12545" max="12545" width="4.125" style="2" customWidth="1"/>
    <col min="12546" max="12546" width="9" style="2"/>
    <col min="12547" max="12547" width="26.625" style="2" customWidth="1"/>
    <col min="12548" max="12548" width="9" style="2"/>
    <col min="12549" max="12549" width="12.75" style="2" customWidth="1"/>
    <col min="12550" max="12550" width="10.75" style="2" customWidth="1"/>
    <col min="12551" max="12551" width="9" style="2"/>
    <col min="12552" max="12552" width="22.625" style="2" customWidth="1"/>
    <col min="12553" max="12553" width="10.75" style="2" customWidth="1"/>
    <col min="12554" max="12554" width="24.125" style="2" customWidth="1"/>
    <col min="12555" max="12800" width="9" style="2"/>
    <col min="12801" max="12801" width="4.125" style="2" customWidth="1"/>
    <col min="12802" max="12802" width="9" style="2"/>
    <col min="12803" max="12803" width="26.625" style="2" customWidth="1"/>
    <col min="12804" max="12804" width="9" style="2"/>
    <col min="12805" max="12805" width="12.75" style="2" customWidth="1"/>
    <col min="12806" max="12806" width="10.75" style="2" customWidth="1"/>
    <col min="12807" max="12807" width="9" style="2"/>
    <col min="12808" max="12808" width="22.625" style="2" customWidth="1"/>
    <col min="12809" max="12809" width="10.75" style="2" customWidth="1"/>
    <col min="12810" max="12810" width="24.125" style="2" customWidth="1"/>
    <col min="12811" max="13056" width="9" style="2"/>
    <col min="13057" max="13057" width="4.125" style="2" customWidth="1"/>
    <col min="13058" max="13058" width="9" style="2"/>
    <col min="13059" max="13059" width="26.625" style="2" customWidth="1"/>
    <col min="13060" max="13060" width="9" style="2"/>
    <col min="13061" max="13061" width="12.75" style="2" customWidth="1"/>
    <col min="13062" max="13062" width="10.75" style="2" customWidth="1"/>
    <col min="13063" max="13063" width="9" style="2"/>
    <col min="13064" max="13064" width="22.625" style="2" customWidth="1"/>
    <col min="13065" max="13065" width="10.75" style="2" customWidth="1"/>
    <col min="13066" max="13066" width="24.125" style="2" customWidth="1"/>
    <col min="13067" max="13312" width="9" style="2"/>
    <col min="13313" max="13313" width="4.125" style="2" customWidth="1"/>
    <col min="13314" max="13314" width="9" style="2"/>
    <col min="13315" max="13315" width="26.625" style="2" customWidth="1"/>
    <col min="13316" max="13316" width="9" style="2"/>
    <col min="13317" max="13317" width="12.75" style="2" customWidth="1"/>
    <col min="13318" max="13318" width="10.75" style="2" customWidth="1"/>
    <col min="13319" max="13319" width="9" style="2"/>
    <col min="13320" max="13320" width="22.625" style="2" customWidth="1"/>
    <col min="13321" max="13321" width="10.75" style="2" customWidth="1"/>
    <col min="13322" max="13322" width="24.125" style="2" customWidth="1"/>
    <col min="13323" max="13568" width="9" style="2"/>
    <col min="13569" max="13569" width="4.125" style="2" customWidth="1"/>
    <col min="13570" max="13570" width="9" style="2"/>
    <col min="13571" max="13571" width="26.625" style="2" customWidth="1"/>
    <col min="13572" max="13572" width="9" style="2"/>
    <col min="13573" max="13573" width="12.75" style="2" customWidth="1"/>
    <col min="13574" max="13574" width="10.75" style="2" customWidth="1"/>
    <col min="13575" max="13575" width="9" style="2"/>
    <col min="13576" max="13576" width="22.625" style="2" customWidth="1"/>
    <col min="13577" max="13577" width="10.75" style="2" customWidth="1"/>
    <col min="13578" max="13578" width="24.125" style="2" customWidth="1"/>
    <col min="13579" max="13824" width="9" style="2"/>
    <col min="13825" max="13825" width="4.125" style="2" customWidth="1"/>
    <col min="13826" max="13826" width="9" style="2"/>
    <col min="13827" max="13827" width="26.625" style="2" customWidth="1"/>
    <col min="13828" max="13828" width="9" style="2"/>
    <col min="13829" max="13829" width="12.75" style="2" customWidth="1"/>
    <col min="13830" max="13830" width="10.75" style="2" customWidth="1"/>
    <col min="13831" max="13831" width="9" style="2"/>
    <col min="13832" max="13832" width="22.625" style="2" customWidth="1"/>
    <col min="13833" max="13833" width="10.75" style="2" customWidth="1"/>
    <col min="13834" max="13834" width="24.125" style="2" customWidth="1"/>
    <col min="13835" max="14080" width="9" style="2"/>
    <col min="14081" max="14081" width="4.125" style="2" customWidth="1"/>
    <col min="14082" max="14082" width="9" style="2"/>
    <col min="14083" max="14083" width="26.625" style="2" customWidth="1"/>
    <col min="14084" max="14084" width="9" style="2"/>
    <col min="14085" max="14085" width="12.75" style="2" customWidth="1"/>
    <col min="14086" max="14086" width="10.75" style="2" customWidth="1"/>
    <col min="14087" max="14087" width="9" style="2"/>
    <col min="14088" max="14088" width="22.625" style="2" customWidth="1"/>
    <col min="14089" max="14089" width="10.75" style="2" customWidth="1"/>
    <col min="14090" max="14090" width="24.125" style="2" customWidth="1"/>
    <col min="14091" max="14336" width="9" style="2"/>
    <col min="14337" max="14337" width="4.125" style="2" customWidth="1"/>
    <col min="14338" max="14338" width="9" style="2"/>
    <col min="14339" max="14339" width="26.625" style="2" customWidth="1"/>
    <col min="14340" max="14340" width="9" style="2"/>
    <col min="14341" max="14341" width="12.75" style="2" customWidth="1"/>
    <col min="14342" max="14342" width="10.75" style="2" customWidth="1"/>
    <col min="14343" max="14343" width="9" style="2"/>
    <col min="14344" max="14344" width="22.625" style="2" customWidth="1"/>
    <col min="14345" max="14345" width="10.75" style="2" customWidth="1"/>
    <col min="14346" max="14346" width="24.125" style="2" customWidth="1"/>
    <col min="14347" max="14592" width="9" style="2"/>
    <col min="14593" max="14593" width="4.125" style="2" customWidth="1"/>
    <col min="14594" max="14594" width="9" style="2"/>
    <col min="14595" max="14595" width="26.625" style="2" customWidth="1"/>
    <col min="14596" max="14596" width="9" style="2"/>
    <col min="14597" max="14597" width="12.75" style="2" customWidth="1"/>
    <col min="14598" max="14598" width="10.75" style="2" customWidth="1"/>
    <col min="14599" max="14599" width="9" style="2"/>
    <col min="14600" max="14600" width="22.625" style="2" customWidth="1"/>
    <col min="14601" max="14601" width="10.75" style="2" customWidth="1"/>
    <col min="14602" max="14602" width="24.125" style="2" customWidth="1"/>
    <col min="14603" max="14848" width="9" style="2"/>
    <col min="14849" max="14849" width="4.125" style="2" customWidth="1"/>
    <col min="14850" max="14850" width="9" style="2"/>
    <col min="14851" max="14851" width="26.625" style="2" customWidth="1"/>
    <col min="14852" max="14852" width="9" style="2"/>
    <col min="14853" max="14853" width="12.75" style="2" customWidth="1"/>
    <col min="14854" max="14854" width="10.75" style="2" customWidth="1"/>
    <col min="14855" max="14855" width="9" style="2"/>
    <col min="14856" max="14856" width="22.625" style="2" customWidth="1"/>
    <col min="14857" max="14857" width="10.75" style="2" customWidth="1"/>
    <col min="14858" max="14858" width="24.125" style="2" customWidth="1"/>
    <col min="14859" max="15104" width="9" style="2"/>
    <col min="15105" max="15105" width="4.125" style="2" customWidth="1"/>
    <col min="15106" max="15106" width="9" style="2"/>
    <col min="15107" max="15107" width="26.625" style="2" customWidth="1"/>
    <col min="15108" max="15108" width="9" style="2"/>
    <col min="15109" max="15109" width="12.75" style="2" customWidth="1"/>
    <col min="15110" max="15110" width="10.75" style="2" customWidth="1"/>
    <col min="15111" max="15111" width="9" style="2"/>
    <col min="15112" max="15112" width="22.625" style="2" customWidth="1"/>
    <col min="15113" max="15113" width="10.75" style="2" customWidth="1"/>
    <col min="15114" max="15114" width="24.125" style="2" customWidth="1"/>
    <col min="15115" max="15360" width="9" style="2"/>
    <col min="15361" max="15361" width="4.125" style="2" customWidth="1"/>
    <col min="15362" max="15362" width="9" style="2"/>
    <col min="15363" max="15363" width="26.625" style="2" customWidth="1"/>
    <col min="15364" max="15364" width="9" style="2"/>
    <col min="15365" max="15365" width="12.75" style="2" customWidth="1"/>
    <col min="15366" max="15366" width="10.75" style="2" customWidth="1"/>
    <col min="15367" max="15367" width="9" style="2"/>
    <col min="15368" max="15368" width="22.625" style="2" customWidth="1"/>
    <col min="15369" max="15369" width="10.75" style="2" customWidth="1"/>
    <col min="15370" max="15370" width="24.125" style="2" customWidth="1"/>
    <col min="15371" max="15616" width="9" style="2"/>
    <col min="15617" max="15617" width="4.125" style="2" customWidth="1"/>
    <col min="15618" max="15618" width="9" style="2"/>
    <col min="15619" max="15619" width="26.625" style="2" customWidth="1"/>
    <col min="15620" max="15620" width="9" style="2"/>
    <col min="15621" max="15621" width="12.75" style="2" customWidth="1"/>
    <col min="15622" max="15622" width="10.75" style="2" customWidth="1"/>
    <col min="15623" max="15623" width="9" style="2"/>
    <col min="15624" max="15624" width="22.625" style="2" customWidth="1"/>
    <col min="15625" max="15625" width="10.75" style="2" customWidth="1"/>
    <col min="15626" max="15626" width="24.125" style="2" customWidth="1"/>
    <col min="15627" max="15872" width="9" style="2"/>
    <col min="15873" max="15873" width="4.125" style="2" customWidth="1"/>
    <col min="15874" max="15874" width="9" style="2"/>
    <col min="15875" max="15875" width="26.625" style="2" customWidth="1"/>
    <col min="15876" max="15876" width="9" style="2"/>
    <col min="15877" max="15877" width="12.75" style="2" customWidth="1"/>
    <col min="15878" max="15878" width="10.75" style="2" customWidth="1"/>
    <col min="15879" max="15879" width="9" style="2"/>
    <col min="15880" max="15880" width="22.625" style="2" customWidth="1"/>
    <col min="15881" max="15881" width="10.75" style="2" customWidth="1"/>
    <col min="15882" max="15882" width="24.125" style="2" customWidth="1"/>
    <col min="15883" max="16128" width="9" style="2"/>
    <col min="16129" max="16129" width="4.125" style="2" customWidth="1"/>
    <col min="16130" max="16130" width="9" style="2"/>
    <col min="16131" max="16131" width="26.625" style="2" customWidth="1"/>
    <col min="16132" max="16132" width="9" style="2"/>
    <col min="16133" max="16133" width="12.75" style="2" customWidth="1"/>
    <col min="16134" max="16134" width="10.75" style="2" customWidth="1"/>
    <col min="16135" max="16135" width="9" style="2"/>
    <col min="16136" max="16136" width="22.625" style="2" customWidth="1"/>
    <col min="16137" max="16137" width="10.75" style="2" customWidth="1"/>
    <col min="16138" max="16138" width="24.125" style="2" customWidth="1"/>
    <col min="16139" max="16384" width="9" style="2"/>
  </cols>
  <sheetData>
    <row r="1" spans="1:14" s="29" customFormat="1" ht="39">
      <c r="A1" s="28" t="s">
        <v>49</v>
      </c>
      <c r="B1" s="29" t="s">
        <v>2</v>
      </c>
      <c r="C1" s="29" t="s">
        <v>6</v>
      </c>
      <c r="D1" s="30" t="s">
        <v>3</v>
      </c>
      <c r="E1" s="34" t="s">
        <v>81</v>
      </c>
      <c r="F1" s="29" t="s">
        <v>0</v>
      </c>
      <c r="G1" s="31" t="s">
        <v>1</v>
      </c>
      <c r="H1" s="29" t="s">
        <v>4</v>
      </c>
      <c r="I1" s="30" t="s">
        <v>50</v>
      </c>
      <c r="J1" s="29" t="s">
        <v>51</v>
      </c>
      <c r="K1" s="28" t="s">
        <v>56</v>
      </c>
      <c r="L1" s="29" t="s">
        <v>52</v>
      </c>
      <c r="M1" s="32" t="s">
        <v>53</v>
      </c>
      <c r="N1" s="29" t="s">
        <v>24</v>
      </c>
    </row>
    <row r="2" spans="1:14">
      <c r="A2" s="4">
        <v>101</v>
      </c>
      <c r="B2" s="4" t="s">
        <v>57</v>
      </c>
      <c r="C2" s="24">
        <v>10000</v>
      </c>
      <c r="D2" s="5" t="s">
        <v>54</v>
      </c>
      <c r="E2" s="5">
        <v>6840</v>
      </c>
      <c r="F2" s="4">
        <v>1</v>
      </c>
      <c r="G2" s="8">
        <f>IF(B2="","",E2/(C2*F2))</f>
        <v>0.68400000000000005</v>
      </c>
      <c r="H2" s="4" t="s">
        <v>55</v>
      </c>
      <c r="I2" s="5">
        <v>1000</v>
      </c>
      <c r="J2" s="23">
        <v>700</v>
      </c>
      <c r="K2" s="27" t="str">
        <f>IF(テーブル13[[#This Row],[単位]]="","",テーブル13[[#This Row],[単位]])</f>
        <v>ml</v>
      </c>
      <c r="L2" s="5">
        <f>IF(テーブル13[[#This Row],[販売価格]]="","",ROUND((テーブル13[[#This Row],[販売価格]] / (1 + 10%)) - テーブル13[[#This Row],[単価]]*テーブル13[[#This Row],[一杯の量]], 0))</f>
        <v>430</v>
      </c>
      <c r="M2" s="25">
        <f>IFERROR(テーブル13[[#This Row],[一杯の量]]*テーブル13[[#This Row],[単価]]/テーブル13[[#This Row],[販売価格]],"")</f>
        <v>0.4788</v>
      </c>
      <c r="N2" s="4"/>
    </row>
    <row r="3" spans="1:14">
      <c r="A3" s="4">
        <v>102</v>
      </c>
      <c r="B3" s="4" t="s">
        <v>58</v>
      </c>
      <c r="C3" s="24">
        <v>10000</v>
      </c>
      <c r="D3" s="5" t="s">
        <v>54</v>
      </c>
      <c r="E3" s="5">
        <v>6840</v>
      </c>
      <c r="F3" s="4">
        <v>1</v>
      </c>
      <c r="G3" s="8">
        <f t="shared" ref="G3:G15" si="0">IF(B3="","",E3/(C3*F3))</f>
        <v>0.68400000000000005</v>
      </c>
      <c r="H3" s="4" t="s">
        <v>55</v>
      </c>
      <c r="I3" s="5">
        <v>770</v>
      </c>
      <c r="J3" s="4">
        <v>500</v>
      </c>
      <c r="K3" s="27" t="str">
        <f>IF(テーブル13[[#This Row],[単位]]="","",テーブル13[[#This Row],[単位]])</f>
        <v>ml</v>
      </c>
      <c r="L3" s="5">
        <f>IF(テーブル13[[#This Row],[販売価格]]="","",ROUND((テーブル13[[#This Row],[販売価格]] / (1 + 10%)) - テーブル13[[#This Row],[単価]]*テーブル13[[#This Row],[一杯の量]], 0))</f>
        <v>358</v>
      </c>
      <c r="M3" s="25">
        <f>IFERROR(テーブル13[[#This Row],[一杯の量]]*テーブル13[[#This Row],[単価]]/テーブル13[[#This Row],[販売価格]],"")</f>
        <v>0.44415584415584414</v>
      </c>
      <c r="N3" s="4"/>
    </row>
    <row r="4" spans="1:14">
      <c r="A4" s="4">
        <v>103</v>
      </c>
      <c r="B4" s="4" t="s">
        <v>59</v>
      </c>
      <c r="C4" s="24">
        <v>10000</v>
      </c>
      <c r="D4" s="5" t="s">
        <v>54</v>
      </c>
      <c r="E4" s="5">
        <v>6840</v>
      </c>
      <c r="F4" s="4">
        <v>1</v>
      </c>
      <c r="G4" s="8">
        <f t="shared" si="0"/>
        <v>0.68400000000000005</v>
      </c>
      <c r="H4" s="4" t="s">
        <v>55</v>
      </c>
      <c r="I4" s="5">
        <v>500</v>
      </c>
      <c r="J4" s="4">
        <v>350</v>
      </c>
      <c r="K4" s="27" t="str">
        <f>IF(テーブル13[[#This Row],[単位]]="","",テーブル13[[#This Row],[単位]])</f>
        <v>ml</v>
      </c>
      <c r="L4" s="5">
        <f>IF(テーブル13[[#This Row],[販売価格]]="","",ROUND((テーブル13[[#This Row],[販売価格]] / (1 + 10%)) - テーブル13[[#This Row],[単価]]*テーブル13[[#This Row],[一杯の量]], 0))</f>
        <v>215</v>
      </c>
      <c r="M4" s="25">
        <f>IFERROR(テーブル13[[#This Row],[一杯の量]]*テーブル13[[#This Row],[単価]]/テーブル13[[#This Row],[販売価格]],"")</f>
        <v>0.4788</v>
      </c>
      <c r="N4" s="4"/>
    </row>
    <row r="5" spans="1:14">
      <c r="A5" s="4">
        <v>104</v>
      </c>
      <c r="B5" s="4" t="s">
        <v>60</v>
      </c>
      <c r="C5" s="4">
        <v>24</v>
      </c>
      <c r="D5" s="5" t="s">
        <v>61</v>
      </c>
      <c r="E5" s="5">
        <v>6580</v>
      </c>
      <c r="F5" s="4">
        <v>1</v>
      </c>
      <c r="G5" s="8">
        <f t="shared" si="0"/>
        <v>274.16666666666669</v>
      </c>
      <c r="H5" s="4" t="s">
        <v>62</v>
      </c>
      <c r="I5" s="5">
        <v>770</v>
      </c>
      <c r="J5" s="4">
        <v>1</v>
      </c>
      <c r="K5" s="27" t="str">
        <f>IF(テーブル13[[#This Row],[単位]]="","",テーブル13[[#This Row],[単位]])</f>
        <v>本</v>
      </c>
      <c r="L5" s="5">
        <f>IF(テーブル13[[#This Row],[販売価格]]="","",ROUND((テーブル13[[#This Row],[販売価格]] / (1 + 10%)) - テーブル13[[#This Row],[単価]]*テーブル13[[#This Row],[一杯の量]], 0))</f>
        <v>426</v>
      </c>
      <c r="M5" s="25">
        <f>IFERROR(テーブル13[[#This Row],[一杯の量]]*テーブル13[[#This Row],[単価]]/テーブル13[[#This Row],[販売価格]],"")</f>
        <v>0.35606060606060608</v>
      </c>
      <c r="N5" s="4"/>
    </row>
    <row r="6" spans="1:14">
      <c r="A6" s="4">
        <v>105</v>
      </c>
      <c r="B6" s="4" t="s">
        <v>63</v>
      </c>
      <c r="C6" s="4">
        <v>24</v>
      </c>
      <c r="D6" s="5" t="s">
        <v>61</v>
      </c>
      <c r="E6" s="5">
        <v>3880</v>
      </c>
      <c r="F6" s="4">
        <v>1</v>
      </c>
      <c r="G6" s="8">
        <f t="shared" si="0"/>
        <v>161.66666666666666</v>
      </c>
      <c r="H6" s="4" t="s">
        <v>64</v>
      </c>
      <c r="I6" s="5">
        <v>500</v>
      </c>
      <c r="J6" s="4">
        <v>1</v>
      </c>
      <c r="K6" s="27" t="str">
        <f>IF(テーブル13[[#This Row],[単位]]="","",テーブル13[[#This Row],[単位]])</f>
        <v>本</v>
      </c>
      <c r="L6" s="5">
        <f>IF(テーブル13[[#This Row],[販売価格]]="","",ROUND((テーブル13[[#This Row],[販売価格]] / (1 + 10%)) - テーブル13[[#This Row],[単価]]*テーブル13[[#This Row],[一杯の量]], 0))</f>
        <v>293</v>
      </c>
      <c r="M6" s="25">
        <f>IFERROR(テーブル13[[#This Row],[一杯の量]]*テーブル13[[#This Row],[単価]]/テーブル13[[#This Row],[販売価格]],"")</f>
        <v>0.32333333333333331</v>
      </c>
      <c r="N6" s="4"/>
    </row>
    <row r="7" spans="1:14" ht="39">
      <c r="A7" s="4">
        <v>106</v>
      </c>
      <c r="B7" s="4" t="s">
        <v>65</v>
      </c>
      <c r="C7" s="4">
        <v>24</v>
      </c>
      <c r="D7" s="5" t="s">
        <v>61</v>
      </c>
      <c r="E7" s="5">
        <v>3240</v>
      </c>
      <c r="F7" s="4">
        <v>1</v>
      </c>
      <c r="G7" s="8">
        <f t="shared" si="0"/>
        <v>135</v>
      </c>
      <c r="H7" s="4" t="s">
        <v>62</v>
      </c>
      <c r="I7" s="5">
        <v>500</v>
      </c>
      <c r="J7" s="4">
        <v>1</v>
      </c>
      <c r="K7" s="27" t="str">
        <f>IF(テーブル13[[#This Row],[単位]]="","",テーブル13[[#This Row],[単位]])</f>
        <v>本</v>
      </c>
      <c r="L7" s="5">
        <f>IF(テーブル13[[#This Row],[販売価格]]="","",ROUND((テーブル13[[#This Row],[販売価格]] / (1 + 10%)) - テーブル13[[#This Row],[単価]]*テーブル13[[#This Row],[一杯の量]], 0))</f>
        <v>320</v>
      </c>
      <c r="M7" s="25">
        <f>IFERROR(テーブル13[[#This Row],[一杯の量]]*テーブル13[[#This Row],[単価]]/テーブル13[[#This Row],[販売価格]],"")</f>
        <v>0.27</v>
      </c>
      <c r="N7" s="4"/>
    </row>
    <row r="8" spans="1:14">
      <c r="A8" s="4"/>
      <c r="B8" s="4"/>
      <c r="C8" s="4"/>
      <c r="D8" s="5"/>
      <c r="E8" s="5"/>
      <c r="F8" s="4"/>
      <c r="G8" s="8" t="str">
        <f t="shared" si="0"/>
        <v/>
      </c>
      <c r="H8" s="4"/>
      <c r="I8" s="5"/>
      <c r="J8" s="4"/>
      <c r="K8" s="27" t="str">
        <f>IF(テーブル13[[#This Row],[単位]]="","",テーブル13[[#This Row],[単位]])</f>
        <v/>
      </c>
      <c r="L8" s="5" t="str">
        <f>IF(テーブル13[[#This Row],[販売価格]]="","",ROUND((テーブル13[[#This Row],[販売価格]] / (1 + 10%)) - テーブル13[[#This Row],[単価]]*テーブル13[[#This Row],[一杯の量]], 0))</f>
        <v/>
      </c>
      <c r="M8" s="25" t="str">
        <f>IFERROR(テーブル13[[#This Row],[一杯の量]]*テーブル13[[#This Row],[単価]]/テーブル13[[#This Row],[販売価格]],"")</f>
        <v/>
      </c>
      <c r="N8" s="4"/>
    </row>
    <row r="9" spans="1:14">
      <c r="A9" s="4"/>
      <c r="B9" s="4"/>
      <c r="C9" s="4"/>
      <c r="D9" s="5"/>
      <c r="E9" s="5"/>
      <c r="F9" s="4"/>
      <c r="G9" s="8" t="str">
        <f t="shared" si="0"/>
        <v/>
      </c>
      <c r="H9" s="4"/>
      <c r="I9" s="5"/>
      <c r="J9" s="4"/>
      <c r="K9" s="27" t="str">
        <f>IF(テーブル13[[#This Row],[単位]]="","",テーブル13[[#This Row],[単位]])</f>
        <v/>
      </c>
      <c r="L9" s="5" t="str">
        <f>IF(テーブル13[[#This Row],[販売価格]]="","",ROUND((テーブル13[[#This Row],[販売価格]] / (1 + 10%)) - テーブル13[[#This Row],[単価]]*テーブル13[[#This Row],[一杯の量]], 0))</f>
        <v/>
      </c>
      <c r="M9" s="25" t="str">
        <f>IFERROR(テーブル13[[#This Row],[一杯の量]]*テーブル13[[#This Row],[単価]]/テーブル13[[#This Row],[販売価格]],"")</f>
        <v/>
      </c>
      <c r="N9" s="4"/>
    </row>
    <row r="10" spans="1:14">
      <c r="A10" s="4"/>
      <c r="B10" s="4"/>
      <c r="C10" s="4"/>
      <c r="D10" s="5"/>
      <c r="E10" s="5"/>
      <c r="F10" s="4"/>
      <c r="G10" s="8" t="str">
        <f t="shared" si="0"/>
        <v/>
      </c>
      <c r="H10" s="4"/>
      <c r="I10" s="5"/>
      <c r="J10" s="4"/>
      <c r="K10" s="27" t="str">
        <f>IF(テーブル13[[#This Row],[単位]]="","",テーブル13[[#This Row],[単位]])</f>
        <v/>
      </c>
      <c r="L10" s="5" t="str">
        <f>IF(テーブル13[[#This Row],[販売価格]]="","",ROUND((テーブル13[[#This Row],[販売価格]] / (1 + 10%)) - テーブル13[[#This Row],[単価]]*テーブル13[[#This Row],[一杯の量]], 0))</f>
        <v/>
      </c>
      <c r="M10" s="25" t="str">
        <f>IFERROR(テーブル13[[#This Row],[一杯の量]]*テーブル13[[#This Row],[単価]]/テーブル13[[#This Row],[販売価格]],"")</f>
        <v/>
      </c>
      <c r="N10" s="4"/>
    </row>
    <row r="11" spans="1:14">
      <c r="A11" s="4"/>
      <c r="B11" s="4"/>
      <c r="C11" s="4"/>
      <c r="D11" s="5"/>
      <c r="E11" s="5"/>
      <c r="F11" s="4"/>
      <c r="G11" s="8" t="str">
        <f t="shared" si="0"/>
        <v/>
      </c>
      <c r="H11" s="4"/>
      <c r="I11" s="5"/>
      <c r="J11" s="4"/>
      <c r="K11" s="27" t="str">
        <f>IF(テーブル13[[#This Row],[単位]]="","",テーブル13[[#This Row],[単位]])</f>
        <v/>
      </c>
      <c r="L11" s="5" t="str">
        <f>IF(テーブル13[[#This Row],[販売価格]]="","",ROUND((テーブル13[[#This Row],[販売価格]] / (1 + 10%)) - テーブル13[[#This Row],[単価]]*テーブル13[[#This Row],[一杯の量]], 0))</f>
        <v/>
      </c>
      <c r="M11" s="25" t="str">
        <f>IFERROR(テーブル13[[#This Row],[一杯の量]]*テーブル13[[#This Row],[単価]]/テーブル13[[#This Row],[販売価格]],"")</f>
        <v/>
      </c>
      <c r="N11" s="4"/>
    </row>
    <row r="12" spans="1:14">
      <c r="A12" s="4"/>
      <c r="B12" s="4"/>
      <c r="C12" s="4"/>
      <c r="D12" s="5"/>
      <c r="E12" s="5"/>
      <c r="F12" s="4"/>
      <c r="G12" s="8" t="str">
        <f t="shared" si="0"/>
        <v/>
      </c>
      <c r="H12" s="4"/>
      <c r="I12" s="5"/>
      <c r="J12" s="4"/>
      <c r="K12" s="27" t="str">
        <f>IF(テーブル13[[#This Row],[単位]]="","",テーブル13[[#This Row],[単位]])</f>
        <v/>
      </c>
      <c r="L12" s="5" t="str">
        <f>IF(テーブル13[[#This Row],[販売価格]]="","",ROUND((テーブル13[[#This Row],[販売価格]] / (1 + 10%)) - テーブル13[[#This Row],[単価]]*テーブル13[[#This Row],[一杯の量]], 0))</f>
        <v/>
      </c>
      <c r="M12" s="25" t="str">
        <f>IFERROR(テーブル13[[#This Row],[一杯の量]]*テーブル13[[#This Row],[単価]]/テーブル13[[#This Row],[販売価格]],"")</f>
        <v/>
      </c>
      <c r="N12" s="4"/>
    </row>
    <row r="13" spans="1:14">
      <c r="A13" s="4"/>
      <c r="B13" s="4"/>
      <c r="C13" s="4"/>
      <c r="D13" s="5"/>
      <c r="E13" s="5"/>
      <c r="F13" s="4"/>
      <c r="G13" s="8" t="str">
        <f t="shared" si="0"/>
        <v/>
      </c>
      <c r="H13" s="4"/>
      <c r="I13" s="5"/>
      <c r="J13" s="4"/>
      <c r="K13" s="27" t="str">
        <f>IF(テーブル13[[#This Row],[単位]]="","",テーブル13[[#This Row],[単位]])</f>
        <v/>
      </c>
      <c r="L13" s="5" t="str">
        <f>IF(テーブル13[[#This Row],[販売価格]]="","",ROUND((テーブル13[[#This Row],[販売価格]] / (1 + 10%)) - テーブル13[[#This Row],[単価]]*テーブル13[[#This Row],[一杯の量]], 0))</f>
        <v/>
      </c>
      <c r="M13" s="25" t="str">
        <f>IFERROR(テーブル13[[#This Row],[一杯の量]]*テーブル13[[#This Row],[単価]]/テーブル13[[#This Row],[販売価格]],"")</f>
        <v/>
      </c>
      <c r="N13" s="4"/>
    </row>
    <row r="14" spans="1:14">
      <c r="A14" s="4"/>
      <c r="B14" s="4"/>
      <c r="C14" s="4"/>
      <c r="D14" s="5"/>
      <c r="E14" s="5"/>
      <c r="F14" s="4"/>
      <c r="G14" s="8" t="str">
        <f t="shared" si="0"/>
        <v/>
      </c>
      <c r="H14" s="4"/>
      <c r="I14" s="5"/>
      <c r="J14" s="4"/>
      <c r="K14" s="27" t="str">
        <f>IF(テーブル13[[#This Row],[単位]]="","",テーブル13[[#This Row],[単位]])</f>
        <v/>
      </c>
      <c r="L14" s="5" t="str">
        <f>IF(テーブル13[[#This Row],[販売価格]]="","",ROUND((テーブル13[[#This Row],[販売価格]] / (1 + 10%)) - テーブル13[[#This Row],[単価]]*テーブル13[[#This Row],[一杯の量]], 0))</f>
        <v/>
      </c>
      <c r="M14" s="25" t="str">
        <f>IFERROR(テーブル13[[#This Row],[一杯の量]]*テーブル13[[#This Row],[単価]]/テーブル13[[#This Row],[販売価格]],"")</f>
        <v/>
      </c>
      <c r="N14" s="4"/>
    </row>
    <row r="15" spans="1:14">
      <c r="A15" s="4"/>
      <c r="B15" s="10"/>
      <c r="C15" s="4"/>
      <c r="D15" s="5"/>
      <c r="E15" s="5"/>
      <c r="F15" s="4"/>
      <c r="G15" s="8" t="str">
        <f t="shared" si="0"/>
        <v/>
      </c>
      <c r="H15" s="4"/>
      <c r="I15" s="5"/>
      <c r="J15" s="4" t="str">
        <f t="shared" ref="J15" si="1">IF(COUNTIF($B$1:$B$100, B15) &gt; 1, "重複", "")</f>
        <v/>
      </c>
      <c r="K15" s="27" t="str">
        <f>IF(テーブル13[[#This Row],[単位]]="","",テーブル13[[#This Row],[単位]])</f>
        <v/>
      </c>
      <c r="L15" s="5" t="str">
        <f>IF(テーブル13[[#This Row],[販売価格]]="","",ROUND((テーブル13[[#This Row],[販売価格]] / (1 + 10%)) - テーブル13[[#This Row],[単価]]*テーブル13[[#This Row],[一杯の量]], 0))</f>
        <v/>
      </c>
      <c r="M15" s="25" t="str">
        <f>IFERROR(テーブル13[[#This Row],[一杯の量]]*テーブル13[[#This Row],[単価]]/テーブル13[[#This Row],[販売価格]],"")</f>
        <v/>
      </c>
      <c r="N15" s="4"/>
    </row>
  </sheetData>
  <phoneticPr fontId="4"/>
  <pageMargins left="0.7" right="0.7" top="0.75" bottom="0.75" header="0.3" footer="0.3"/>
  <pageSetup paperSize="9" orientation="landscape" horizontalDpi="200" verticalDpi="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レシピシート</vt:lpstr>
      <vt:lpstr>原材料リスト</vt:lpstr>
      <vt:lpstr>ドリンクメニュー</vt:lpstr>
      <vt:lpstr>果物</vt:lpstr>
      <vt:lpstr>調味料</vt:lpstr>
      <vt:lpstr>肉</vt:lpstr>
      <vt:lpstr>野菜</vt:lpstr>
      <vt:lpstr>卵・乳製品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2024-08-15T09:56:25Z</dcterms:modified>
</cp:coreProperties>
</file>